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kawamura-m\Desktop\総合評価HPリンク用ファイル\"/>
    </mc:Choice>
  </mc:AlternateContent>
  <xr:revisionPtr revIDLastSave="0" documentId="13_ncr:1_{54E13615-0E95-4735-8C7F-6337EC0B4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３ " sheetId="1" r:id="rId1"/>
    <sheet name="15 様式４" sheetId="6" r:id="rId2"/>
    <sheet name="16 様式３（記載例） " sheetId="2" r:id="rId3"/>
    <sheet name="17 様式４（記載例）" sheetId="7" r:id="rId4"/>
  </sheets>
  <definedNames>
    <definedName name="_xlnm.Print_Area" localSheetId="1">'15 様式４'!$A$1:$V$41</definedName>
    <definedName name="_xlnm.Print_Area" localSheetId="2">'16 様式３（記載例） '!$B$1:$R$27</definedName>
    <definedName name="_xlnm.Print_Area" localSheetId="3">'17 様式４（記載例）'!$A$1:$V$41</definedName>
    <definedName name="_xlnm.Print_Area" localSheetId="0">'様式３ '!$B$1:$R$26</definedName>
  </definedNames>
  <calcPr calcId="191029"/>
</workbook>
</file>

<file path=xl/calcChain.xml><?xml version="1.0" encoding="utf-8"?>
<calcChain xmlns="http://schemas.openxmlformats.org/spreadsheetml/2006/main">
  <c r="J34" i="7" l="1"/>
  <c r="J33" i="7"/>
  <c r="J32" i="7"/>
  <c r="J31" i="7"/>
  <c r="J30" i="7"/>
  <c r="J34" i="6"/>
  <c r="J33" i="6"/>
  <c r="J32" i="6"/>
  <c r="J31" i="6"/>
  <c r="J30" i="6"/>
  <c r="I34" i="7"/>
  <c r="I33" i="7"/>
  <c r="I32" i="7"/>
  <c r="I31" i="7"/>
  <c r="I30" i="7"/>
  <c r="I34" i="6"/>
  <c r="I33" i="6"/>
  <c r="I32" i="6"/>
  <c r="I31" i="6"/>
  <c r="I30" i="6"/>
  <c r="H34" i="7"/>
  <c r="H33" i="7"/>
  <c r="H32" i="7"/>
  <c r="H31" i="7"/>
  <c r="H30" i="7"/>
  <c r="H34" i="6"/>
  <c r="H33" i="6"/>
  <c r="H32" i="6"/>
  <c r="H31" i="6"/>
  <c r="H30" i="6"/>
  <c r="F34" i="6"/>
  <c r="F33" i="6"/>
  <c r="F32" i="6"/>
  <c r="F30" i="6"/>
  <c r="F31" i="6"/>
  <c r="F34" i="7"/>
  <c r="F33" i="7"/>
  <c r="F32" i="7"/>
  <c r="F31" i="7"/>
  <c r="F30" i="7"/>
  <c r="A34" i="7" l="1"/>
  <c r="A33" i="7"/>
  <c r="A32" i="7"/>
  <c r="A31" i="7"/>
  <c r="A30" i="7"/>
  <c r="U26" i="7"/>
  <c r="B34" i="7" s="1"/>
  <c r="U25" i="7"/>
  <c r="B33" i="7" s="1"/>
  <c r="U24" i="7"/>
  <c r="B32" i="7" s="1"/>
  <c r="U23" i="7"/>
  <c r="B31" i="7" s="1"/>
  <c r="U22" i="7"/>
  <c r="B30" i="7" s="1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5" i="7" s="1"/>
  <c r="V15" i="7" s="1"/>
  <c r="K32" i="7" l="1"/>
  <c r="K31" i="7"/>
  <c r="N15" i="6"/>
  <c r="T15" i="6"/>
  <c r="S15" i="6"/>
  <c r="R15" i="6"/>
  <c r="Q15" i="6"/>
  <c r="P15" i="6"/>
  <c r="O15" i="6"/>
  <c r="M15" i="6"/>
  <c r="L15" i="6"/>
  <c r="K15" i="6"/>
  <c r="J15" i="6"/>
  <c r="I15" i="6"/>
  <c r="H15" i="6"/>
  <c r="G15" i="6"/>
  <c r="F15" i="6"/>
  <c r="E15" i="6"/>
  <c r="D15" i="6"/>
  <c r="C15" i="6"/>
  <c r="B15" i="6"/>
  <c r="A30" i="6"/>
  <c r="U26" i="6"/>
  <c r="U25" i="6"/>
  <c r="U24" i="6"/>
  <c r="U23" i="6"/>
  <c r="U22" i="6"/>
  <c r="K34" i="7" l="1"/>
  <c r="K33" i="7"/>
  <c r="K30" i="7"/>
  <c r="U15" i="6"/>
  <c r="V15" i="6" s="1"/>
  <c r="B34" i="6"/>
  <c r="B33" i="6"/>
  <c r="B32" i="6"/>
  <c r="B31" i="6"/>
  <c r="B30" i="6"/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A31" i="6"/>
  <c r="A32" i="6"/>
  <c r="A33" i="6"/>
  <c r="A34" i="6"/>
  <c r="K7" i="2"/>
  <c r="M7" i="2"/>
  <c r="K8" i="2"/>
  <c r="M8" i="2"/>
  <c r="K30" i="6" l="1"/>
  <c r="K31" i="6" l="1"/>
  <c r="K33" i="6"/>
  <c r="K34" i="6" l="1"/>
  <c r="K3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p31663</author>
    <author>hayashi-kazuki</author>
  </authors>
  <commentList>
    <comment ref="B5" authorId="0" shapeId="0" xr:uid="{00000000-0006-0000-0200-000001000000}">
      <text>
        <r>
          <rPr>
            <sz val="11"/>
            <color indexed="81"/>
            <rFont val="ＭＳ Ｐゴシック"/>
            <family val="3"/>
            <charset val="128"/>
          </rPr>
          <t>公告前
意見聴取調書で付与した番号を記入</t>
        </r>
      </text>
    </comment>
    <comment ref="I5" authorId="0" shapeId="0" xr:uid="{00000000-0006-0000-0200-000002000000}">
      <text>
        <r>
          <rPr>
            <sz val="11"/>
            <color indexed="81"/>
            <rFont val="ＭＳ Ｐゴシック"/>
            <family val="3"/>
            <charset val="128"/>
          </rPr>
          <t>参加申請後の辞退者及び落札候補者確認後の失格者も含めること</t>
        </r>
      </text>
    </comment>
    <comment ref="R5" authorId="0" shapeId="0" xr:uid="{00000000-0006-0000-0200-000003000000}">
      <text>
        <r>
          <rPr>
            <sz val="11"/>
            <color indexed="81"/>
            <rFont val="ＭＳ Ｐゴシック"/>
            <family val="3"/>
            <charset val="128"/>
          </rPr>
          <t>【意見聴取が必要な場合】
意見聴取後に委員の意見等について事務局にて記載
【意見聴取が不要な場合】
発注機関が入札手続き終了後に事務局へ提出する際に、「意見聴取の必要なし」と記載する。</t>
        </r>
      </text>
    </comment>
    <comment ref="N6" authorId="0" shapeId="0" xr:uid="{00000000-0006-0000-0200-000004000000}">
      <text>
        <r>
          <rPr>
            <sz val="11"/>
            <color indexed="81"/>
            <rFont val="ＭＳ Ｐゴシック"/>
            <family val="3"/>
            <charset val="128"/>
          </rPr>
          <t>最低入札価格者であったかどうかを確認するため記載</t>
        </r>
      </text>
    </comment>
    <comment ref="P6" authorId="0" shapeId="0" xr:uid="{00000000-0006-0000-0200-000005000000}">
      <text>
        <r>
          <rPr>
            <sz val="11"/>
            <color indexed="81"/>
            <rFont val="ＭＳ Ｐゴシック"/>
            <family val="3"/>
            <charset val="128"/>
          </rPr>
          <t>最高加算点者であったかどうかを確認するため記載</t>
        </r>
      </text>
    </comment>
    <comment ref="F7" authorId="1" shapeId="0" xr:uid="{00000000-0006-0000-0200-000006000000}">
      <text>
        <r>
          <rPr>
            <sz val="11"/>
            <color indexed="81"/>
            <rFont val="ＭＳ Ｐゴシック"/>
            <family val="3"/>
            <charset val="128"/>
          </rPr>
          <t>主要工種を簡潔に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B4" authorId="0" shapeId="0" xr:uid="{7A7DD930-D58A-4FC8-9B97-C622ABD5FAC6}">
      <text>
        <r>
          <rPr>
            <sz val="11"/>
            <color indexed="81"/>
            <rFont val="ＭＳ 明朝"/>
            <family val="1"/>
            <charset val="128"/>
          </rPr>
          <t>公告前意見聴取調書で付与した番号を記入</t>
        </r>
      </text>
    </comment>
  </commentList>
</comments>
</file>

<file path=xl/sharedStrings.xml><?xml version="1.0" encoding="utf-8"?>
<sst xmlns="http://schemas.openxmlformats.org/spreadsheetml/2006/main" count="270" uniqueCount="119">
  <si>
    <t>管理番号</t>
    <rPh sb="0" eb="2">
      <t>カンリ</t>
    </rPh>
    <rPh sb="2" eb="4">
      <t>バンゴウ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</si>
  <si>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</si>
  <si>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公共○○事業工事</t>
    <rPh sb="0" eb="2">
      <t>コウキョウ</t>
    </rPh>
    <rPh sb="4" eb="6">
      <t>ジギョウ</t>
    </rPh>
    <rPh sb="6" eb="8">
      <t>コウジ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</si>
  <si>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</si>
  <si>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技術所見の有無</t>
    <rPh sb="0" eb="2">
      <t>ギジュツ</t>
    </rPh>
    <rPh sb="2" eb="4">
      <t>ショケン</t>
    </rPh>
    <rPh sb="5" eb="7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</si>
  <si>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</si>
  <si>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</si>
  <si>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入札参加者数</t>
    <rPh sb="0" eb="2">
      <t>ニュウサツ</t>
    </rPh>
    <rPh sb="2" eb="4">
      <t>サンカ</t>
    </rPh>
    <rPh sb="4" eb="5">
      <t>シャ</t>
    </rPh>
    <rPh sb="5" eb="6">
      <t>スウ</t>
    </rPh>
    <phoneticPr fontId="2"/>
  </si>
  <si>
    <t>低入札調査</t>
    <rPh sb="0" eb="1">
      <t>テイ</t>
    </rPh>
    <rPh sb="1" eb="3">
      <t>ニュウサツ</t>
    </rPh>
    <rPh sb="3" eb="5">
      <t>チョウサ</t>
    </rPh>
    <phoneticPr fontId="2"/>
  </si>
  <si>
    <t>基準設定率</t>
    <rPh sb="0" eb="2">
      <t>キジュン</t>
    </rPh>
    <rPh sb="2" eb="4">
      <t>セッテイ</t>
    </rPh>
    <rPh sb="4" eb="5">
      <t>リツ</t>
    </rPh>
    <phoneticPr fontId="2"/>
  </si>
  <si>
    <t>落札候補者の状況</t>
    <rPh sb="0" eb="2">
      <t>ラクサツ</t>
    </rPh>
    <rPh sb="2" eb="5">
      <t>コウホシャ</t>
    </rPh>
    <rPh sb="6" eb="8">
      <t>ジョウキョウ</t>
    </rPh>
    <phoneticPr fontId="2"/>
  </si>
  <si>
    <t>予定価格（税込み）</t>
    <rPh sb="0" eb="2">
      <t>ヨテイ</t>
    </rPh>
    <rPh sb="2" eb="4">
      <t>カカク</t>
    </rPh>
    <rPh sb="5" eb="6">
      <t>ゼイ</t>
    </rPh>
    <rPh sb="6" eb="7">
      <t>コ</t>
    </rPh>
    <phoneticPr fontId="2"/>
  </si>
  <si>
    <t>落札率</t>
    <rPh sb="0" eb="2">
      <t>ラクサツ</t>
    </rPh>
    <rPh sb="2" eb="3">
      <t>リツ</t>
    </rPh>
    <phoneticPr fontId="2"/>
  </si>
  <si>
    <t>価格順位</t>
    <rPh sb="0" eb="2">
      <t>カカク</t>
    </rPh>
    <rPh sb="2" eb="4">
      <t>ジュンイ</t>
    </rPh>
    <phoneticPr fontId="2"/>
  </si>
  <si>
    <t>加点順位</t>
    <rPh sb="0" eb="2">
      <t>カテン</t>
    </rPh>
    <rPh sb="2" eb="4">
      <t>ジュンイ</t>
    </rPh>
    <phoneticPr fontId="2"/>
  </si>
  <si>
    <t>調査基準価格  (税込み)</t>
    <rPh sb="0" eb="2">
      <t>チョウサ</t>
    </rPh>
    <rPh sb="2" eb="4">
      <t>キジュン</t>
    </rPh>
    <rPh sb="4" eb="6">
      <t>カカク</t>
    </rPh>
    <rPh sb="9" eb="10">
      <t>ゼイ</t>
    </rPh>
    <rPh sb="10" eb="11">
      <t>コ</t>
    </rPh>
    <phoneticPr fontId="2"/>
  </si>
  <si>
    <t>入札価格       (税込み)</t>
    <rPh sb="0" eb="2">
      <t>ニュウサツ</t>
    </rPh>
    <rPh sb="2" eb="4">
      <t>カカク</t>
    </rPh>
    <rPh sb="12" eb="14">
      <t>ゼイコ</t>
    </rPh>
    <phoneticPr fontId="2"/>
  </si>
  <si>
    <t>工 事 概 要</t>
    <rPh sb="0" eb="1">
      <t>コウ</t>
    </rPh>
    <rPh sb="2" eb="3">
      <t>コト</t>
    </rPh>
    <rPh sb="4" eb="5">
      <t>オオムネ</t>
    </rPh>
    <rPh sb="6" eb="7">
      <t>ヨウ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</si>
  <si>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</si>
  <si>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r>
      <t>施工延長L=○○ｍ　幅員W=○m　○○工　A=○㎡　××工　V=○</t>
    </r>
    <r>
      <rPr>
        <sz val="11"/>
        <rFont val="ＭＳ Ｐゴシック"/>
        <family val="3"/>
        <charset val="128"/>
      </rPr>
      <t>m3</t>
    </r>
    <rPh sb="0" eb="2">
      <t>セコウ</t>
    </rPh>
    <rPh sb="2" eb="4">
      <t>エンチョウ</t>
    </rPh>
    <rPh sb="10" eb="12">
      <t>フクイン</t>
    </rPh>
    <rPh sb="19" eb="20">
      <t>コウ</t>
    </rPh>
    <rPh sb="28" eb="29">
      <t>コウ</t>
    </rPh>
    <phoneticPr fontId="2"/>
  </si>
  <si>
    <t>公共××事業工事</t>
    <rPh sb="0" eb="2">
      <t>コウキョウ</t>
    </rPh>
    <rPh sb="4" eb="6">
      <t>ジギョウ</t>
    </rPh>
    <rPh sb="6" eb="8">
      <t>コウジ</t>
    </rPh>
    <phoneticPr fontId="2"/>
  </si>
  <si>
    <t>技術所見番号</t>
    <rPh sb="0" eb="2">
      <t>ギジュツ</t>
    </rPh>
    <rPh sb="2" eb="4">
      <t>ショケン</t>
    </rPh>
    <rPh sb="4" eb="6">
      <t>バンゴウ</t>
    </rPh>
    <phoneticPr fontId="2"/>
  </si>
  <si>
    <t>①</t>
    <phoneticPr fontId="2"/>
  </si>
  <si>
    <t>＜　記　載　例　＞</t>
  </si>
  <si>
    <t>○○市</t>
    <rPh sb="2" eb="3">
      <t>シ</t>
    </rPh>
    <phoneticPr fontId="2"/>
  </si>
  <si>
    <t>○○市○○町地内</t>
    <rPh sb="2" eb="3">
      <t>シ</t>
    </rPh>
    <rPh sb="5" eb="6">
      <t>チョウ</t>
    </rPh>
    <rPh sb="6" eb="7">
      <t>チ</t>
    </rPh>
    <rPh sb="7" eb="8">
      <t>ナイ</t>
    </rPh>
    <phoneticPr fontId="2"/>
  </si>
  <si>
    <t>○○市××町地内</t>
    <rPh sb="2" eb="3">
      <t>シ</t>
    </rPh>
    <rPh sb="5" eb="6">
      <t>チョウ</t>
    </rPh>
    <rPh sb="6" eb="7">
      <t>チ</t>
    </rPh>
    <rPh sb="7" eb="8">
      <t>ナイ</t>
    </rPh>
    <phoneticPr fontId="2"/>
  </si>
  <si>
    <t>逆転入札</t>
    <rPh sb="0" eb="2">
      <t>ギャクテン</t>
    </rPh>
    <rPh sb="2" eb="4">
      <t>ニュウサツ</t>
    </rPh>
    <phoneticPr fontId="2"/>
  </si>
  <si>
    <t>最低価格</t>
    <rPh sb="0" eb="2">
      <t>サイテイ</t>
    </rPh>
    <rPh sb="2" eb="4">
      <t>カカク</t>
    </rPh>
    <phoneticPr fontId="2"/>
  </si>
  <si>
    <t>施工延長L=○○ｍ　水路工　可変側溝 L=○○m</t>
    <phoneticPr fontId="2"/>
  </si>
  <si>
    <t>【総合評価結果】</t>
    <rPh sb="1" eb="3">
      <t>ソウゴウ</t>
    </rPh>
    <rPh sb="3" eb="5">
      <t>ヒョウカ</t>
    </rPh>
    <rPh sb="5" eb="7">
      <t>ケッカ</t>
    </rPh>
    <phoneticPr fontId="2"/>
  </si>
  <si>
    <t>【価格以外の評価結果】</t>
    <rPh sb="1" eb="3">
      <t>カカク</t>
    </rPh>
    <rPh sb="3" eb="5">
      <t>イガイ</t>
    </rPh>
    <rPh sb="6" eb="8">
      <t>ヒョウカ</t>
    </rPh>
    <rPh sb="8" eb="10">
      <t>ケッカ</t>
    </rPh>
    <phoneticPr fontId="2"/>
  </si>
  <si>
    <t>配置予定技術者の能力</t>
    <rPh sb="0" eb="2">
      <t>ハイチ</t>
    </rPh>
    <rPh sb="2" eb="4">
      <t>ヨテイ</t>
    </rPh>
    <rPh sb="4" eb="7">
      <t>ギジュツシャ</t>
    </rPh>
    <rPh sb="8" eb="10">
      <t>ノウリョク</t>
    </rPh>
    <phoneticPr fontId="2"/>
  </si>
  <si>
    <t>総　合　評　価　方　式　に　関　す　る　評　価　調　書</t>
    <rPh sb="0" eb="1">
      <t>フサ</t>
    </rPh>
    <rPh sb="2" eb="3">
      <t>ゴウ</t>
    </rPh>
    <rPh sb="4" eb="5">
      <t>ヒョウ</t>
    </rPh>
    <rPh sb="6" eb="7">
      <t>アタイ</t>
    </rPh>
    <rPh sb="8" eb="9">
      <t>カタ</t>
    </rPh>
    <rPh sb="10" eb="11">
      <t>シキ</t>
    </rPh>
    <rPh sb="14" eb="15">
      <t>カン</t>
    </rPh>
    <rPh sb="20" eb="21">
      <t>ヒョウ</t>
    </rPh>
    <rPh sb="22" eb="23">
      <t>アタイ</t>
    </rPh>
    <rPh sb="24" eb="25">
      <t>チョウ</t>
    </rPh>
    <rPh sb="26" eb="27">
      <t>ショ</t>
    </rPh>
    <phoneticPr fontId="2"/>
  </si>
  <si>
    <t>←いずれかを選択</t>
    <rPh sb="6" eb="8">
      <t>センタク</t>
    </rPh>
    <phoneticPr fontId="2"/>
  </si>
  <si>
    <t>発注機関</t>
    <rPh sb="0" eb="2">
      <t>ハッチュウ</t>
    </rPh>
    <rPh sb="2" eb="4">
      <t>キカン</t>
    </rPh>
    <phoneticPr fontId="2"/>
  </si>
  <si>
    <t>工事名</t>
    <rPh sb="0" eb="3">
      <t>コウジメイ</t>
    </rPh>
    <phoneticPr fontId="2"/>
  </si>
  <si>
    <t>施工箇所</t>
    <rPh sb="0" eb="2">
      <t>セコウ</t>
    </rPh>
    <rPh sb="2" eb="4">
      <t>カショ</t>
    </rPh>
    <phoneticPr fontId="2"/>
  </si>
  <si>
    <t>工事概要</t>
    <rPh sb="0" eb="2">
      <t>コウジ</t>
    </rPh>
    <rPh sb="2" eb="4">
      <t>ガイヨウ</t>
    </rPh>
    <phoneticPr fontId="2"/>
  </si>
  <si>
    <t>入札日</t>
    <rPh sb="0" eb="2">
      <t>ニュウサツ</t>
    </rPh>
    <rPh sb="2" eb="3">
      <t>ニチ</t>
    </rPh>
    <phoneticPr fontId="2"/>
  </si>
  <si>
    <t>【落札者決定基準】</t>
    <rPh sb="1" eb="4">
      <t>ラクサツシャ</t>
    </rPh>
    <rPh sb="4" eb="6">
      <t>ケッテイ</t>
    </rPh>
    <rPh sb="6" eb="8">
      <t>キジュン</t>
    </rPh>
    <phoneticPr fontId="2"/>
  </si>
  <si>
    <t>標準点</t>
    <rPh sb="0" eb="2">
      <t>ヒョウジュ</t>
    </rPh>
    <rPh sb="2" eb="3">
      <t>テン</t>
    </rPh>
    <phoneticPr fontId="2"/>
  </si>
  <si>
    <t>加　算　点</t>
    <rPh sb="0" eb="1">
      <t>カ</t>
    </rPh>
    <rPh sb="2" eb="3">
      <t>ザン</t>
    </rPh>
    <rPh sb="4" eb="5">
      <t>テン</t>
    </rPh>
    <phoneticPr fontId="2"/>
  </si>
  <si>
    <t>加　算　点　の　評　価　項　目　及　び　評　価　点　(　満　点　)</t>
    <rPh sb="0" eb="1">
      <t>カ</t>
    </rPh>
    <rPh sb="2" eb="3">
      <t>ザン</t>
    </rPh>
    <rPh sb="4" eb="5">
      <t>テン</t>
    </rPh>
    <rPh sb="8" eb="9">
      <t>ヒョウ</t>
    </rPh>
    <rPh sb="10" eb="11">
      <t>アタイ</t>
    </rPh>
    <rPh sb="12" eb="13">
      <t>コウ</t>
    </rPh>
    <rPh sb="14" eb="15">
      <t>メ</t>
    </rPh>
    <rPh sb="16" eb="17">
      <t>オヨ</t>
    </rPh>
    <rPh sb="20" eb="21">
      <t>ヒョウ</t>
    </rPh>
    <rPh sb="22" eb="23">
      <t>アタイ</t>
    </rPh>
    <rPh sb="24" eb="25">
      <t>テン</t>
    </rPh>
    <rPh sb="28" eb="29">
      <t>マン</t>
    </rPh>
    <rPh sb="30" eb="31">
      <t>テン</t>
    </rPh>
    <phoneticPr fontId="2"/>
  </si>
  <si>
    <t>合計</t>
    <rPh sb="0" eb="2">
      <t>ゴウケイ</t>
    </rPh>
    <phoneticPr fontId="2"/>
  </si>
  <si>
    <t>施　工　能　力</t>
    <rPh sb="0" eb="1">
      <t>シ</t>
    </rPh>
    <rPh sb="2" eb="3">
      <t>コウ</t>
    </rPh>
    <rPh sb="4" eb="5">
      <t>ノウ</t>
    </rPh>
    <rPh sb="6" eb="7">
      <t>チカラ</t>
    </rPh>
    <phoneticPr fontId="2"/>
  </si>
  <si>
    <t>企　業　能　力</t>
    <rPh sb="0" eb="1">
      <t>クワダ</t>
    </rPh>
    <rPh sb="2" eb="3">
      <t>ギョウ</t>
    </rPh>
    <rPh sb="4" eb="5">
      <t>ノウ</t>
    </rPh>
    <rPh sb="6" eb="7">
      <t>チカラ</t>
    </rPh>
    <phoneticPr fontId="2"/>
  </si>
  <si>
    <t>地　域　要　件</t>
    <rPh sb="0" eb="1">
      <t>チ</t>
    </rPh>
    <rPh sb="2" eb="3">
      <t>イキ</t>
    </rPh>
    <rPh sb="4" eb="5">
      <t>ヨウ</t>
    </rPh>
    <rPh sb="6" eb="7">
      <t>ケン</t>
    </rPh>
    <phoneticPr fontId="2"/>
  </si>
  <si>
    <t>工　程　管　理</t>
    <rPh sb="0" eb="1">
      <t>コウ</t>
    </rPh>
    <rPh sb="2" eb="3">
      <t>ホド</t>
    </rPh>
    <rPh sb="4" eb="5">
      <t>カン</t>
    </rPh>
    <rPh sb="6" eb="7">
      <t>リ</t>
    </rPh>
    <phoneticPr fontId="2"/>
  </si>
  <si>
    <t>品質管理</t>
    <rPh sb="0" eb="2">
      <t>ヒンシツ</t>
    </rPh>
    <rPh sb="2" eb="4">
      <t>カンリ</t>
    </rPh>
    <phoneticPr fontId="2"/>
  </si>
  <si>
    <t>技術的所見</t>
    <rPh sb="0" eb="2">
      <t>ギジュツ</t>
    </rPh>
    <rPh sb="2" eb="3">
      <t>テキ</t>
    </rPh>
    <rPh sb="3" eb="5">
      <t>ショケン</t>
    </rPh>
    <phoneticPr fontId="2"/>
  </si>
  <si>
    <t>スタッフ数</t>
    <rPh sb="4" eb="5">
      <t>スウ</t>
    </rPh>
    <phoneticPr fontId="2"/>
  </si>
  <si>
    <t>保有資格</t>
    <rPh sb="0" eb="2">
      <t>ホユウ</t>
    </rPh>
    <rPh sb="2" eb="4">
      <t>シカク</t>
    </rPh>
    <phoneticPr fontId="2"/>
  </si>
  <si>
    <t>営業拠点</t>
    <rPh sb="0" eb="2">
      <t>エイギョウ</t>
    </rPh>
    <rPh sb="2" eb="4">
      <t>キョテン</t>
    </rPh>
    <phoneticPr fontId="2"/>
  </si>
  <si>
    <t>工期設定</t>
    <rPh sb="0" eb="2">
      <t>コウキ</t>
    </rPh>
    <rPh sb="2" eb="4">
      <t>セッテイ</t>
    </rPh>
    <phoneticPr fontId="2"/>
  </si>
  <si>
    <t>安全対策</t>
    <rPh sb="0" eb="2">
      <t>アンゼン</t>
    </rPh>
    <rPh sb="2" eb="4">
      <t>タイサク</t>
    </rPh>
    <phoneticPr fontId="2"/>
  </si>
  <si>
    <t>主要資材</t>
    <rPh sb="0" eb="2">
      <t>シュヨウ</t>
    </rPh>
    <rPh sb="2" eb="4">
      <t>シザイ</t>
    </rPh>
    <phoneticPr fontId="2"/>
  </si>
  <si>
    <t>環境配慮</t>
    <rPh sb="0" eb="2">
      <t>カンキョウ</t>
    </rPh>
    <rPh sb="2" eb="4">
      <t>ハイリョ</t>
    </rPh>
    <phoneticPr fontId="2"/>
  </si>
  <si>
    <t>入札者</t>
    <rPh sb="0" eb="3">
      <t>ニュウサツシャ</t>
    </rPh>
    <phoneticPr fontId="2"/>
  </si>
  <si>
    <t>加　算　点　の　評　価　項　目　及　び　評　価　点　</t>
    <rPh sb="0" eb="1">
      <t>カ</t>
    </rPh>
    <rPh sb="2" eb="3">
      <t>ザン</t>
    </rPh>
    <rPh sb="4" eb="5">
      <t>テン</t>
    </rPh>
    <rPh sb="8" eb="9">
      <t>ヒョウ</t>
    </rPh>
    <rPh sb="10" eb="11">
      <t>アタイ</t>
    </rPh>
    <rPh sb="12" eb="13">
      <t>コウ</t>
    </rPh>
    <rPh sb="14" eb="15">
      <t>メ</t>
    </rPh>
    <rPh sb="16" eb="17">
      <t>オヨ</t>
    </rPh>
    <rPh sb="20" eb="21">
      <t>ヒョウ</t>
    </rPh>
    <rPh sb="22" eb="23">
      <t>アタイ</t>
    </rPh>
    <rPh sb="24" eb="25">
      <t>テン</t>
    </rPh>
    <phoneticPr fontId="2"/>
  </si>
  <si>
    <t>標準点＋加算(換算)</t>
    <rPh sb="0" eb="2">
      <t>ヒョウジュ</t>
    </rPh>
    <rPh sb="2" eb="3">
      <t>テン</t>
    </rPh>
    <rPh sb="4" eb="6">
      <t>カサン</t>
    </rPh>
    <rPh sb="7" eb="9">
      <t>カンサン</t>
    </rPh>
    <phoneticPr fontId="2"/>
  </si>
  <si>
    <t>評価値</t>
    <rPh sb="0" eb="2">
      <t>ヒョウカ</t>
    </rPh>
    <rPh sb="2" eb="3">
      <t>アタイ</t>
    </rPh>
    <phoneticPr fontId="2"/>
  </si>
  <si>
    <t>落札者</t>
    <rPh sb="0" eb="2">
      <t>ラクサツ</t>
    </rPh>
    <rPh sb="2" eb="3">
      <t>シャ</t>
    </rPh>
    <phoneticPr fontId="2"/>
  </si>
  <si>
    <t xml:space="preserve"> </t>
    <phoneticPr fontId="2"/>
  </si>
  <si>
    <t>評価順位</t>
    <rPh sb="0" eb="2">
      <t>ヒョウカ</t>
    </rPh>
    <rPh sb="2" eb="4">
      <t>ジュンイ</t>
    </rPh>
    <phoneticPr fontId="2"/>
  </si>
  <si>
    <t>入札順位</t>
    <rPh sb="0" eb="2">
      <t>ニュウサツ</t>
    </rPh>
    <rPh sb="2" eb="4">
      <t>ジュンイ</t>
    </rPh>
    <phoneticPr fontId="2"/>
  </si>
  <si>
    <t>特別簡易型（代表案件）</t>
    <rPh sb="0" eb="2">
      <t>トクベツ</t>
    </rPh>
    <rPh sb="2" eb="5">
      <t>カンイガタ</t>
    </rPh>
    <rPh sb="6" eb="8">
      <t>ダイヒョウ</t>
    </rPh>
    <rPh sb="8" eb="10">
      <t>アンケン</t>
    </rPh>
    <phoneticPr fontId="2"/>
  </si>
  <si>
    <t>特別簡易型（類似案件）</t>
    <rPh sb="0" eb="2">
      <t>トクベツ</t>
    </rPh>
    <rPh sb="2" eb="5">
      <t>カンイガタ</t>
    </rPh>
    <rPh sb="6" eb="8">
      <t>ルイジ</t>
    </rPh>
    <rPh sb="8" eb="10">
      <t>アンケン</t>
    </rPh>
    <phoneticPr fontId="2"/>
  </si>
  <si>
    <t>簡易型</t>
    <rPh sb="0" eb="3">
      <t>カンイガタ</t>
    </rPh>
    <phoneticPr fontId="2"/>
  </si>
  <si>
    <t xml:space="preserve"> </t>
    <phoneticPr fontId="2"/>
  </si>
  <si>
    <t>総合評価様式3</t>
    <rPh sb="0" eb="2">
      <t>ソウゴウ</t>
    </rPh>
    <rPh sb="2" eb="4">
      <t>ヒョウカ</t>
    </rPh>
    <rPh sb="4" eb="6">
      <t>ヨウシキ</t>
    </rPh>
    <phoneticPr fontId="2"/>
  </si>
  <si>
    <t>簡易型総合評価落札方式の落札者決定前意見聴取調書</t>
    <rPh sb="0" eb="2">
      <t>カンイ</t>
    </rPh>
    <rPh sb="2" eb="3">
      <t>カタ</t>
    </rPh>
    <rPh sb="3" eb="5">
      <t>ソウゴウ</t>
    </rPh>
    <rPh sb="5" eb="7">
      <t>ヒョウカ</t>
    </rPh>
    <rPh sb="7" eb="9">
      <t>ラクサツ</t>
    </rPh>
    <rPh sb="9" eb="11">
      <t>ホウシキ</t>
    </rPh>
    <rPh sb="12" eb="15">
      <t>ラクサツシャ</t>
    </rPh>
    <rPh sb="15" eb="17">
      <t>ケッテイ</t>
    </rPh>
    <rPh sb="17" eb="18">
      <t>マエ</t>
    </rPh>
    <rPh sb="18" eb="20">
      <t>イケン</t>
    </rPh>
    <rPh sb="20" eb="21">
      <t>チョウ</t>
    </rPh>
    <rPh sb="21" eb="22">
      <t>トリ</t>
    </rPh>
    <rPh sb="22" eb="24">
      <t>チョウショ</t>
    </rPh>
    <phoneticPr fontId="2"/>
  </si>
  <si>
    <t>共同会議意見</t>
    <rPh sb="0" eb="2">
      <t>キョウドウ</t>
    </rPh>
    <rPh sb="2" eb="4">
      <t>カイギ</t>
    </rPh>
    <rPh sb="4" eb="6">
      <t>イケン</t>
    </rPh>
    <phoneticPr fontId="2"/>
  </si>
  <si>
    <t>簡易型総合評価落札方式の落札者決定前意見聴取調書</t>
    <rPh sb="0" eb="2">
      <t>カンイ</t>
    </rPh>
    <rPh sb="2" eb="3">
      <t>カタ</t>
    </rPh>
    <rPh sb="3" eb="5">
      <t>ソウゴウ</t>
    </rPh>
    <rPh sb="5" eb="7">
      <t>ヒョウカ</t>
    </rPh>
    <rPh sb="7" eb="9">
      <t>ラクサツ</t>
    </rPh>
    <rPh sb="9" eb="11">
      <t>ホウシキ</t>
    </rPh>
    <rPh sb="12" eb="15">
      <t>ラクサツシャ</t>
    </rPh>
    <rPh sb="15" eb="17">
      <t>ケッテイ</t>
    </rPh>
    <rPh sb="17" eb="18">
      <t>マエ</t>
    </rPh>
    <rPh sb="18" eb="20">
      <t>イケン</t>
    </rPh>
    <rPh sb="20" eb="22">
      <t>チョウシュ</t>
    </rPh>
    <rPh sb="22" eb="24">
      <t>チョウショ</t>
    </rPh>
    <phoneticPr fontId="2"/>
  </si>
  <si>
    <t>○○○○</t>
    <phoneticPr fontId="2"/>
  </si>
  <si>
    <t xml:space="preserve"> 31-1-3</t>
    <phoneticPr fontId="2"/>
  </si>
  <si>
    <t xml:space="preserve"> 31-1-8</t>
    <phoneticPr fontId="2"/>
  </si>
  <si>
    <t>-16-</t>
    <phoneticPr fontId="2"/>
  </si>
  <si>
    <t>予定価格
（税込み）</t>
    <rPh sb="0" eb="2">
      <t>ヨテイ</t>
    </rPh>
    <rPh sb="2" eb="4">
      <t>カカク</t>
    </rPh>
    <rPh sb="6" eb="7">
      <t>ゼイ</t>
    </rPh>
    <rPh sb="7" eb="8">
      <t>コ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</si>
  <si>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</si>
  <si>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</si>
  <si>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工事概要</t>
    <rPh sb="0" eb="1">
      <t>コウ</t>
    </rPh>
    <rPh sb="1" eb="2">
      <t>コト</t>
    </rPh>
    <rPh sb="2" eb="3">
      <t>オオムネ</t>
    </rPh>
    <rPh sb="3" eb="4">
      <t>ヨウ</t>
    </rPh>
    <phoneticPr fontId="2"/>
  </si>
  <si>
    <t>調査基準価格
 (税込み)</t>
    <rPh sb="0" eb="2">
      <t>チョウサ</t>
    </rPh>
    <rPh sb="2" eb="4">
      <t>キジュン</t>
    </rPh>
    <rPh sb="4" eb="6">
      <t>カカク</t>
    </rPh>
    <rPh sb="9" eb="10">
      <t>ゼイ</t>
    </rPh>
    <rPh sb="10" eb="11">
      <t>コ</t>
    </rPh>
    <phoneticPr fontId="2"/>
  </si>
  <si>
    <t>入札価格
(税込み)</t>
    <rPh sb="0" eb="2">
      <t>ニュウサツ</t>
    </rPh>
    <rPh sb="2" eb="4">
      <t>カカク</t>
    </rPh>
    <rPh sb="6" eb="8">
      <t>ゼイコ</t>
    </rPh>
    <phoneticPr fontId="2"/>
  </si>
  <si>
    <t>低入札調査基準価格
(税込み)　(円)</t>
    <rPh sb="0" eb="1">
      <t>テイ</t>
    </rPh>
    <rPh sb="1" eb="3">
      <t>ニュウサツ</t>
    </rPh>
    <rPh sb="3" eb="5">
      <t>チョウサ</t>
    </rPh>
    <rPh sb="5" eb="7">
      <t>キジュン</t>
    </rPh>
    <rPh sb="7" eb="9">
      <t>カカク</t>
    </rPh>
    <rPh sb="11" eb="12">
      <t>ゼイ</t>
    </rPh>
    <rPh sb="12" eb="13">
      <t>コ</t>
    </rPh>
    <rPh sb="17" eb="18">
      <t>エン</t>
    </rPh>
    <phoneticPr fontId="2"/>
  </si>
  <si>
    <t>工事成績
評定点</t>
    <rPh sb="0" eb="2">
      <t>コウジ</t>
    </rPh>
    <rPh sb="2" eb="4">
      <t>セイセキ</t>
    </rPh>
    <rPh sb="5" eb="7">
      <t>ヒョウテイ</t>
    </rPh>
    <rPh sb="7" eb="8">
      <t>テン</t>
    </rPh>
    <phoneticPr fontId="2"/>
  </si>
  <si>
    <t>同種工事
施工実績</t>
    <rPh sb="0" eb="2">
      <t>ドウシュ</t>
    </rPh>
    <rPh sb="2" eb="4">
      <t>コウジ</t>
    </rPh>
    <rPh sb="5" eb="7">
      <t>セコウ</t>
    </rPh>
    <rPh sb="7" eb="9">
      <t>ジッセキ</t>
    </rPh>
    <phoneticPr fontId="2"/>
  </si>
  <si>
    <t>災害協定
参加等</t>
    <rPh sb="0" eb="2">
      <t>サイガイ</t>
    </rPh>
    <rPh sb="2" eb="4">
      <t>キョウテイ</t>
    </rPh>
    <rPh sb="5" eb="7">
      <t>サンカ</t>
    </rPh>
    <rPh sb="7" eb="8">
      <t>トウ</t>
    </rPh>
    <phoneticPr fontId="2"/>
  </si>
  <si>
    <t>近隣地域
施工実績</t>
    <rPh sb="0" eb="2">
      <t>キンリン</t>
    </rPh>
    <rPh sb="2" eb="4">
      <t>チイキ</t>
    </rPh>
    <rPh sb="5" eb="7">
      <t>セコウ</t>
    </rPh>
    <rPh sb="7" eb="9">
      <t>ジッセキ</t>
    </rPh>
    <phoneticPr fontId="2"/>
  </si>
  <si>
    <t>入札金額　（税抜き）</t>
    <rPh sb="0" eb="2">
      <t>ニュウサツ</t>
    </rPh>
    <rPh sb="2" eb="4">
      <t>キンガク</t>
    </rPh>
    <rPh sb="6" eb="7">
      <t>ゼイ</t>
    </rPh>
    <rPh sb="7" eb="8">
      <t>ヌ</t>
    </rPh>
    <phoneticPr fontId="2"/>
  </si>
  <si>
    <t>加算点
（合計）</t>
    <rPh sb="0" eb="2">
      <t>カサン</t>
    </rPh>
    <rPh sb="2" eb="3">
      <t>テン</t>
    </rPh>
    <rPh sb="5" eb="6">
      <t>ゴウ</t>
    </rPh>
    <rPh sb="6" eb="7">
      <t>ケイ</t>
    </rPh>
    <phoneticPr fontId="2"/>
  </si>
  <si>
    <t>　</t>
  </si>
  <si>
    <t>総合評価様式 3</t>
    <rPh sb="0" eb="2">
      <t>ソウゴウ</t>
    </rPh>
    <rPh sb="2" eb="4">
      <t>ヒョウカ</t>
    </rPh>
    <rPh sb="4" eb="6">
      <t>ヨウシキ</t>
    </rPh>
    <phoneticPr fontId="2"/>
  </si>
  <si>
    <t>総合評価様式 4</t>
    <rPh sb="0" eb="2">
      <t>ソウゴウ</t>
    </rPh>
    <rPh sb="2" eb="4">
      <t>ヒョウカ</t>
    </rPh>
    <rPh sb="4" eb="6">
      <t>ヨウシキ</t>
    </rPh>
    <phoneticPr fontId="2"/>
  </si>
  <si>
    <t>優良工事
施工者
表彰歴</t>
    <rPh sb="0" eb="2">
      <t>ユウリョウ</t>
    </rPh>
    <rPh sb="2" eb="4">
      <t>コウジ</t>
    </rPh>
    <rPh sb="5" eb="7">
      <t>セコウ</t>
    </rPh>
    <rPh sb="7" eb="8">
      <t>シャ</t>
    </rPh>
    <rPh sb="9" eb="11">
      <t>ヒョウショウ</t>
    </rPh>
    <rPh sb="11" eb="12">
      <t>レキ</t>
    </rPh>
    <phoneticPr fontId="2"/>
  </si>
  <si>
    <t>機械保有
状況</t>
    <rPh sb="0" eb="2">
      <t>キカイ</t>
    </rPh>
    <rPh sb="2" eb="4">
      <t>ホユウ</t>
    </rPh>
    <rPh sb="5" eb="7">
      <t>ジョウキョウ</t>
    </rPh>
    <phoneticPr fontId="2"/>
  </si>
  <si>
    <t>※
 オリジナル
　　項目</t>
    <rPh sb="11" eb="13">
      <t>コウモク</t>
    </rPh>
    <phoneticPr fontId="2"/>
  </si>
  <si>
    <t>※
 オリジナル
　　項目</t>
    <phoneticPr fontId="2"/>
  </si>
  <si>
    <t>標準点
　＋加算点</t>
    <rPh sb="0" eb="2">
      <t>ヒョウジュ</t>
    </rPh>
    <rPh sb="2" eb="3">
      <t>テン</t>
    </rPh>
    <rPh sb="6" eb="8">
      <t>カサン</t>
    </rPh>
    <rPh sb="8" eb="9">
      <t>テン</t>
    </rPh>
    <phoneticPr fontId="2"/>
  </si>
  <si>
    <t>(株)○○橋梁</t>
    <rPh sb="0" eb="3">
      <t>カブ</t>
    </rPh>
    <rPh sb="5" eb="7">
      <t>キョウリョウ</t>
    </rPh>
    <phoneticPr fontId="2"/>
  </si>
  <si>
    <t>○×橋梁(株)</t>
    <rPh sb="2" eb="4">
      <t>キョウリョウ</t>
    </rPh>
    <rPh sb="4" eb="7">
      <t>カブ</t>
    </rPh>
    <phoneticPr fontId="2"/>
  </si>
  <si>
    <t>○×建設(株)</t>
    <rPh sb="2" eb="4">
      <t>ケンセツ</t>
    </rPh>
    <rPh sb="4" eb="7">
      <t>カブ</t>
    </rPh>
    <phoneticPr fontId="2"/>
  </si>
  <si>
    <t>(株)◆◆建設</t>
    <rPh sb="0" eb="3">
      <t>カブ</t>
    </rPh>
    <rPh sb="5" eb="7">
      <t>ケンセツ</t>
    </rPh>
    <phoneticPr fontId="2"/>
  </si>
  <si>
    <t>××橋梁工事(株)</t>
    <rPh sb="2" eb="4">
      <t>キョウリョウ</t>
    </rPh>
    <rPh sb="4" eb="6">
      <t>コウジ</t>
    </rPh>
    <rPh sb="6" eb="9">
      <t>カブ</t>
    </rPh>
    <phoneticPr fontId="2"/>
  </si>
  <si>
    <t>変更できる→</t>
    <rPh sb="0" eb="2">
      <t>ヘンコウ</t>
    </rPh>
    <phoneticPr fontId="2"/>
  </si>
  <si>
    <t>配点は適宜　</t>
    <rPh sb="0" eb="2">
      <t>ハイテン</t>
    </rPh>
    <rPh sb="3" eb="5">
      <t>テキギ</t>
    </rPh>
    <phoneticPr fontId="2"/>
  </si>
  <si>
    <t>評価点入力者
(入札担当者)</t>
    <phoneticPr fontId="2"/>
  </si>
  <si>
    <t>精査確認者
(入札執行者)</t>
    <phoneticPr fontId="2"/>
  </si>
  <si>
    <t>○○　○○</t>
    <phoneticPr fontId="2"/>
  </si>
  <si>
    <t>△△　△△</t>
    <phoneticPr fontId="2"/>
  </si>
  <si>
    <t>-</t>
  </si>
  <si>
    <t>-</t>
    <phoneticPr fontId="2"/>
  </si>
  <si>
    <t>継続教育
(CPD)の
取組状況</t>
    <rPh sb="0" eb="4">
      <t>ケイゾクキョウイク</t>
    </rPh>
    <rPh sb="12" eb="13">
      <t>ト</t>
    </rPh>
    <rPh sb="13" eb="14">
      <t>ク</t>
    </rPh>
    <rPh sb="14" eb="16">
      <t>ジョウキョウ</t>
    </rPh>
    <phoneticPr fontId="2"/>
  </si>
  <si>
    <r>
      <rPr>
        <sz val="10"/>
        <rFont val="ＭＳ ゴシック"/>
        <family val="3"/>
        <charset val="128"/>
      </rPr>
      <t>ボランティア</t>
    </r>
    <r>
      <rPr>
        <sz val="11"/>
        <rFont val="ＭＳ ゴシック"/>
        <family val="3"/>
        <charset val="128"/>
      </rPr>
      <t xml:space="preserve">
活動</t>
    </r>
    <rPh sb="7" eb="9">
      <t>カツドウ</t>
    </rPh>
    <phoneticPr fontId="2"/>
  </si>
  <si>
    <t>予定価格
(税抜き)　(円)</t>
    <rPh sb="0" eb="2">
      <t>ヨテイ</t>
    </rPh>
    <rPh sb="2" eb="4">
      <t>カカク</t>
    </rPh>
    <rPh sb="6" eb="7">
      <t>ゼイ</t>
    </rPh>
    <rPh sb="7" eb="8">
      <t>ヌ</t>
    </rPh>
    <rPh sb="12" eb="13">
      <t>エン</t>
    </rPh>
    <phoneticPr fontId="2"/>
  </si>
  <si>
    <t>R05-○-○</t>
    <phoneticPr fontId="2"/>
  </si>
  <si>
    <t>公共○○事業工事</t>
    <phoneticPr fontId="2"/>
  </si>
  <si>
    <t>○○市○○町地内</t>
    <phoneticPr fontId="2"/>
  </si>
  <si>
    <t>施工延長　Ｌ＝○○ｍ　Ｗ＝○○ｍ
橋梁上部工　橋長Ｌ＝○○ｍ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</si>
</sst>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%"/>
    <numFmt numFmtId="178" formatCode="0.0_ "/>
    <numFmt numFmtId="179" formatCode="0_ "/>
    <numFmt numFmtId="180" formatCode="0.00_ "/>
    <numFmt numFmtId="181" formatCode="0.00_);[Red]\(0.00\)"/>
    <numFmt numFmtId="182" formatCode="0.00;&quot;▲ &quot;0.00"/>
    <numFmt numFmtId="183" formatCode="0.00000_ "/>
    <numFmt numFmtId="184" formatCode="[$-411]ggge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6">
    <xf numFmtId="0" fontId="0" fillId="0" borderId="0" xfId="0"/>
    <xf numFmtId="0" fontId="0" fillId="0" borderId="0" xfId="0" applyAlignment="1">
      <alignment horizontal="center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38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38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wrapText="1"/>
    </xf>
    <xf numFmtId="0" fontId="11" fillId="0" borderId="8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8" fillId="0" borderId="0" xfId="0" applyFont="1"/>
    <xf numFmtId="0" fontId="15" fillId="0" borderId="71" xfId="0" applyFont="1" applyBorder="1"/>
    <xf numFmtId="0" fontId="15" fillId="2" borderId="4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180" fontId="19" fillId="0" borderId="17" xfId="0" applyNumberFormat="1" applyFont="1" applyBorder="1" applyAlignment="1">
      <alignment horizontal="center" vertical="center"/>
    </xf>
    <xf numFmtId="184" fontId="15" fillId="0" borderId="54" xfId="0" applyNumberFormat="1" applyFont="1" applyBorder="1"/>
    <xf numFmtId="184" fontId="15" fillId="0" borderId="0" xfId="0" applyNumberFormat="1" applyFont="1"/>
    <xf numFmtId="0" fontId="15" fillId="0" borderId="0" xfId="0" applyFont="1" applyAlignment="1">
      <alignment vertical="center" shrinkToFit="1"/>
    </xf>
    <xf numFmtId="0" fontId="15" fillId="0" borderId="21" xfId="0" applyFont="1" applyBorder="1" applyAlignment="1">
      <alignment vertical="center" shrinkToFit="1"/>
    </xf>
    <xf numFmtId="178" fontId="15" fillId="0" borderId="0" xfId="0" applyNumberFormat="1" applyFont="1" applyAlignment="1">
      <alignment horizontal="center" vertical="center"/>
    </xf>
    <xf numFmtId="0" fontId="15" fillId="0" borderId="26" xfId="0" applyFont="1" applyBorder="1" applyAlignment="1">
      <alignment vertical="center" shrinkToFit="1"/>
    </xf>
    <xf numFmtId="0" fontId="15" fillId="0" borderId="30" xfId="0" applyFont="1" applyBorder="1" applyAlignment="1">
      <alignment vertical="center" shrinkToFit="1"/>
    </xf>
    <xf numFmtId="181" fontId="15" fillId="0" borderId="0" xfId="0" applyNumberFormat="1" applyFont="1" applyAlignment="1">
      <alignment horizontal="center" vertical="center"/>
    </xf>
    <xf numFmtId="182" fontId="15" fillId="0" borderId="0" xfId="0" applyNumberFormat="1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5" fillId="0" borderId="34" xfId="0" applyFont="1" applyBorder="1" applyAlignment="1">
      <alignment vertical="center" shrinkToFit="1"/>
    </xf>
    <xf numFmtId="0" fontId="15" fillId="0" borderId="35" xfId="0" applyFont="1" applyBorder="1" applyAlignment="1">
      <alignment vertical="center" shrinkToFit="1"/>
    </xf>
    <xf numFmtId="0" fontId="15" fillId="0" borderId="36" xfId="0" applyFont="1" applyBorder="1" applyAlignment="1">
      <alignment vertical="center"/>
    </xf>
    <xf numFmtId="0" fontId="15" fillId="0" borderId="36" xfId="0" applyFont="1" applyBorder="1" applyAlignment="1">
      <alignment horizontal="center"/>
    </xf>
    <xf numFmtId="0" fontId="19" fillId="0" borderId="36" xfId="0" applyFont="1" applyBorder="1" applyAlignment="1">
      <alignment horizontal="center" vertical="center"/>
    </xf>
    <xf numFmtId="49" fontId="18" fillId="0" borderId="0" xfId="0" applyNumberFormat="1" applyFont="1"/>
    <xf numFmtId="182" fontId="15" fillId="7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20" fillId="0" borderId="6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 shrinkToFit="1"/>
    </xf>
    <xf numFmtId="49" fontId="18" fillId="7" borderId="0" xfId="0" applyNumberFormat="1" applyFont="1" applyFill="1" applyAlignment="1">
      <alignment horizontal="center" vertical="center"/>
    </xf>
    <xf numFmtId="180" fontId="14" fillId="2" borderId="18" xfId="0" applyNumberFormat="1" applyFont="1" applyFill="1" applyBorder="1" applyAlignment="1">
      <alignment horizontal="right" vertical="center" indent="1"/>
    </xf>
    <xf numFmtId="180" fontId="14" fillId="2" borderId="7" xfId="0" applyNumberFormat="1" applyFont="1" applyFill="1" applyBorder="1" applyAlignment="1">
      <alignment horizontal="right" vertical="center" indent="1"/>
    </xf>
    <xf numFmtId="180" fontId="14" fillId="2" borderId="19" xfId="0" applyNumberFormat="1" applyFont="1" applyFill="1" applyBorder="1" applyAlignment="1">
      <alignment horizontal="right" vertical="center" indent="1"/>
    </xf>
    <xf numFmtId="180" fontId="14" fillId="3" borderId="18" xfId="0" applyNumberFormat="1" applyFont="1" applyFill="1" applyBorder="1" applyAlignment="1">
      <alignment horizontal="right" vertical="center" indent="1"/>
    </xf>
    <xf numFmtId="180" fontId="14" fillId="3" borderId="7" xfId="0" applyNumberFormat="1" applyFont="1" applyFill="1" applyBorder="1" applyAlignment="1">
      <alignment horizontal="right" vertical="center" indent="1"/>
    </xf>
    <xf numFmtId="180" fontId="14" fillId="3" borderId="19" xfId="0" applyNumberFormat="1" applyFont="1" applyFill="1" applyBorder="1" applyAlignment="1">
      <alignment horizontal="right" vertical="center" indent="1"/>
    </xf>
    <xf numFmtId="180" fontId="14" fillId="4" borderId="18" xfId="0" applyNumberFormat="1" applyFont="1" applyFill="1" applyBorder="1" applyAlignment="1">
      <alignment horizontal="right" vertical="center" indent="1"/>
    </xf>
    <xf numFmtId="180" fontId="14" fillId="4" borderId="53" xfId="0" applyNumberFormat="1" applyFont="1" applyFill="1" applyBorder="1" applyAlignment="1">
      <alignment horizontal="right" vertical="center" indent="1"/>
    </xf>
    <xf numFmtId="180" fontId="14" fillId="4" borderId="19" xfId="0" applyNumberFormat="1" applyFont="1" applyFill="1" applyBorder="1" applyAlignment="1">
      <alignment horizontal="right" vertical="center" indent="1"/>
    </xf>
    <xf numFmtId="180" fontId="14" fillId="5" borderId="18" xfId="0" applyNumberFormat="1" applyFont="1" applyFill="1" applyBorder="1" applyAlignment="1">
      <alignment horizontal="right" vertical="center" indent="1"/>
    </xf>
    <xf numFmtId="180" fontId="14" fillId="5" borderId="7" xfId="0" applyNumberFormat="1" applyFont="1" applyFill="1" applyBorder="1" applyAlignment="1">
      <alignment horizontal="right" vertical="center" indent="1"/>
    </xf>
    <xf numFmtId="181" fontId="14" fillId="0" borderId="7" xfId="0" applyNumberFormat="1" applyFont="1" applyBorder="1" applyAlignment="1">
      <alignment horizontal="right" vertical="center" indent="1"/>
    </xf>
    <xf numFmtId="180" fontId="14" fillId="0" borderId="20" xfId="0" applyNumberFormat="1" applyFont="1" applyBorder="1" applyAlignment="1">
      <alignment horizontal="right" vertical="center" indent="1"/>
    </xf>
    <xf numFmtId="180" fontId="14" fillId="2" borderId="22" xfId="0" applyNumberFormat="1" applyFont="1" applyFill="1" applyBorder="1" applyAlignment="1">
      <alignment horizontal="right" vertical="center" indent="1"/>
    </xf>
    <xf numFmtId="180" fontId="14" fillId="2" borderId="1" xfId="0" applyNumberFormat="1" applyFont="1" applyFill="1" applyBorder="1" applyAlignment="1">
      <alignment horizontal="right" vertical="center" indent="1"/>
    </xf>
    <xf numFmtId="180" fontId="14" fillId="2" borderId="23" xfId="0" applyNumberFormat="1" applyFont="1" applyFill="1" applyBorder="1" applyAlignment="1">
      <alignment horizontal="right" vertical="center" indent="1"/>
    </xf>
    <xf numFmtId="180" fontId="14" fillId="3" borderId="22" xfId="0" applyNumberFormat="1" applyFont="1" applyFill="1" applyBorder="1" applyAlignment="1">
      <alignment horizontal="right" vertical="center" indent="1"/>
    </xf>
    <xf numFmtId="180" fontId="14" fillId="3" borderId="1" xfId="0" applyNumberFormat="1" applyFont="1" applyFill="1" applyBorder="1" applyAlignment="1">
      <alignment horizontal="right" vertical="center" indent="1"/>
    </xf>
    <xf numFmtId="180" fontId="14" fillId="3" borderId="24" xfId="0" applyNumberFormat="1" applyFont="1" applyFill="1" applyBorder="1" applyAlignment="1">
      <alignment horizontal="right" vertical="center" indent="1"/>
    </xf>
    <xf numFmtId="180" fontId="14" fillId="4" borderId="22" xfId="0" applyNumberFormat="1" applyFont="1" applyFill="1" applyBorder="1" applyAlignment="1">
      <alignment horizontal="right" vertical="center" indent="1"/>
    </xf>
    <xf numFmtId="180" fontId="14" fillId="4" borderId="8" xfId="0" applyNumberFormat="1" applyFont="1" applyFill="1" applyBorder="1" applyAlignment="1">
      <alignment horizontal="right" vertical="center" indent="1"/>
    </xf>
    <xf numFmtId="180" fontId="14" fillId="4" borderId="23" xfId="0" applyNumberFormat="1" applyFont="1" applyFill="1" applyBorder="1" applyAlignment="1">
      <alignment horizontal="right" vertical="center" indent="1"/>
    </xf>
    <xf numFmtId="180" fontId="14" fillId="5" borderId="22" xfId="0" applyNumberFormat="1" applyFont="1" applyFill="1" applyBorder="1" applyAlignment="1">
      <alignment horizontal="right" vertical="center" indent="1"/>
    </xf>
    <xf numFmtId="180" fontId="14" fillId="5" borderId="1" xfId="0" applyNumberFormat="1" applyFont="1" applyFill="1" applyBorder="1" applyAlignment="1">
      <alignment horizontal="right" vertical="center" indent="1"/>
    </xf>
    <xf numFmtId="180" fontId="14" fillId="5" borderId="8" xfId="0" applyNumberFormat="1" applyFont="1" applyFill="1" applyBorder="1" applyAlignment="1">
      <alignment horizontal="right" vertical="center" indent="1"/>
    </xf>
    <xf numFmtId="181" fontId="14" fillId="0" borderId="25" xfId="0" applyNumberFormat="1" applyFont="1" applyBorder="1" applyAlignment="1">
      <alignment horizontal="right" vertical="center" indent="1"/>
    </xf>
    <xf numFmtId="180" fontId="14" fillId="2" borderId="27" xfId="0" applyNumberFormat="1" applyFont="1" applyFill="1" applyBorder="1" applyAlignment="1">
      <alignment horizontal="right" vertical="center" indent="1"/>
    </xf>
    <xf numFmtId="180" fontId="14" fillId="2" borderId="4" xfId="0" applyNumberFormat="1" applyFont="1" applyFill="1" applyBorder="1" applyAlignment="1">
      <alignment horizontal="right" vertical="center" indent="1"/>
    </xf>
    <xf numFmtId="180" fontId="14" fillId="2" borderId="28" xfId="0" applyNumberFormat="1" applyFont="1" applyFill="1" applyBorder="1" applyAlignment="1">
      <alignment horizontal="right" vertical="center" indent="1"/>
    </xf>
    <xf numFmtId="180" fontId="14" fillId="3" borderId="27" xfId="0" applyNumberFormat="1" applyFont="1" applyFill="1" applyBorder="1" applyAlignment="1">
      <alignment horizontal="right" vertical="center" indent="1"/>
    </xf>
    <xf numFmtId="180" fontId="14" fillId="3" borderId="4" xfId="0" applyNumberFormat="1" applyFont="1" applyFill="1" applyBorder="1" applyAlignment="1">
      <alignment horizontal="right" vertical="center" indent="1"/>
    </xf>
    <xf numFmtId="180" fontId="14" fillId="3" borderId="28" xfId="0" applyNumberFormat="1" applyFont="1" applyFill="1" applyBorder="1" applyAlignment="1">
      <alignment horizontal="right" vertical="center" indent="1"/>
    </xf>
    <xf numFmtId="180" fontId="14" fillId="4" borderId="27" xfId="0" applyNumberFormat="1" applyFont="1" applyFill="1" applyBorder="1" applyAlignment="1">
      <alignment horizontal="right" vertical="center" indent="1"/>
    </xf>
    <xf numFmtId="180" fontId="14" fillId="4" borderId="9" xfId="0" applyNumberFormat="1" applyFont="1" applyFill="1" applyBorder="1" applyAlignment="1">
      <alignment horizontal="right" vertical="center" indent="1"/>
    </xf>
    <xf numFmtId="180" fontId="14" fillId="4" borderId="28" xfId="0" applyNumberFormat="1" applyFont="1" applyFill="1" applyBorder="1" applyAlignment="1">
      <alignment horizontal="right" vertical="center" indent="1"/>
    </xf>
    <xf numFmtId="180" fontId="14" fillId="5" borderId="27" xfId="0" applyNumberFormat="1" applyFont="1" applyFill="1" applyBorder="1" applyAlignment="1">
      <alignment horizontal="right" vertical="center" indent="1"/>
    </xf>
    <xf numFmtId="180" fontId="14" fillId="5" borderId="4" xfId="0" applyNumberFormat="1" applyFont="1" applyFill="1" applyBorder="1" applyAlignment="1">
      <alignment horizontal="right" vertical="center" indent="1"/>
    </xf>
    <xf numFmtId="180" fontId="14" fillId="5" borderId="9" xfId="0" applyNumberFormat="1" applyFont="1" applyFill="1" applyBorder="1" applyAlignment="1">
      <alignment horizontal="right" vertical="center" indent="1"/>
    </xf>
    <xf numFmtId="181" fontId="14" fillId="0" borderId="29" xfId="0" applyNumberFormat="1" applyFont="1" applyBorder="1" applyAlignment="1">
      <alignment horizontal="right" vertical="center" indent="1"/>
    </xf>
    <xf numFmtId="180" fontId="14" fillId="2" borderId="16" xfId="0" applyNumberFormat="1" applyFont="1" applyFill="1" applyBorder="1" applyAlignment="1">
      <alignment horizontal="right" vertical="center" indent="1"/>
    </xf>
    <xf numFmtId="180" fontId="14" fillId="2" borderId="6" xfId="0" applyNumberFormat="1" applyFont="1" applyFill="1" applyBorder="1" applyAlignment="1">
      <alignment horizontal="right" vertical="center" indent="1"/>
    </xf>
    <xf numFmtId="180" fontId="14" fillId="2" borderId="31" xfId="0" applyNumberFormat="1" applyFont="1" applyFill="1" applyBorder="1" applyAlignment="1">
      <alignment horizontal="right" vertical="center" indent="1"/>
    </xf>
    <xf numFmtId="180" fontId="14" fillId="3" borderId="16" xfId="0" applyNumberFormat="1" applyFont="1" applyFill="1" applyBorder="1" applyAlignment="1">
      <alignment horizontal="right" vertical="center" indent="1"/>
    </xf>
    <xf numFmtId="180" fontId="14" fillId="3" borderId="6" xfId="0" applyNumberFormat="1" applyFont="1" applyFill="1" applyBorder="1" applyAlignment="1">
      <alignment horizontal="right" vertical="center" indent="1"/>
    </xf>
    <xf numFmtId="180" fontId="14" fillId="3" borderId="31" xfId="0" applyNumberFormat="1" applyFont="1" applyFill="1" applyBorder="1" applyAlignment="1">
      <alignment horizontal="right" vertical="center" indent="1"/>
    </xf>
    <xf numFmtId="180" fontId="14" fillId="4" borderId="16" xfId="0" applyNumberFormat="1" applyFont="1" applyFill="1" applyBorder="1" applyAlignment="1">
      <alignment horizontal="right" vertical="center" indent="1"/>
    </xf>
    <xf numFmtId="180" fontId="14" fillId="4" borderId="10" xfId="0" applyNumberFormat="1" applyFont="1" applyFill="1" applyBorder="1" applyAlignment="1">
      <alignment horizontal="right" vertical="center" indent="1"/>
    </xf>
    <xf numFmtId="180" fontId="14" fillId="4" borderId="31" xfId="0" applyNumberFormat="1" applyFont="1" applyFill="1" applyBorder="1" applyAlignment="1">
      <alignment horizontal="right" vertical="center" indent="1"/>
    </xf>
    <xf numFmtId="180" fontId="14" fillId="5" borderId="16" xfId="0" applyNumberFormat="1" applyFont="1" applyFill="1" applyBorder="1" applyAlignment="1">
      <alignment horizontal="right" vertical="center" indent="1"/>
    </xf>
    <xf numFmtId="180" fontId="14" fillId="5" borderId="6" xfId="0" applyNumberFormat="1" applyFont="1" applyFill="1" applyBorder="1" applyAlignment="1">
      <alignment horizontal="right" vertical="center" indent="1"/>
    </xf>
    <xf numFmtId="180" fontId="14" fillId="5" borderId="10" xfId="0" applyNumberFormat="1" applyFont="1" applyFill="1" applyBorder="1" applyAlignment="1">
      <alignment horizontal="right" vertical="center" indent="1"/>
    </xf>
    <xf numFmtId="181" fontId="14" fillId="0" borderId="32" xfId="0" applyNumberFormat="1" applyFont="1" applyBorder="1" applyAlignment="1">
      <alignment horizontal="right" vertical="center" indent="1"/>
    </xf>
    <xf numFmtId="0" fontId="14" fillId="0" borderId="3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/>
    </xf>
    <xf numFmtId="0" fontId="11" fillId="0" borderId="4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183" fontId="14" fillId="0" borderId="9" xfId="0" applyNumberFormat="1" applyFont="1" applyBorder="1" applyAlignment="1">
      <alignment horizontal="right" vertical="center" indent="1"/>
    </xf>
    <xf numFmtId="0" fontId="5" fillId="0" borderId="27" xfId="0" applyFont="1" applyBorder="1" applyAlignment="1">
      <alignment horizontal="right" vertical="center" indent="1"/>
    </xf>
    <xf numFmtId="0" fontId="15" fillId="0" borderId="76" xfId="0" applyFont="1" applyBorder="1" applyAlignment="1">
      <alignment horizontal="left" vertical="center" wrapText="1" indent="1" shrinkToFit="1"/>
    </xf>
    <xf numFmtId="0" fontId="15" fillId="0" borderId="77" xfId="0" applyFont="1" applyBorder="1" applyAlignment="1">
      <alignment horizontal="left" indent="1"/>
    </xf>
    <xf numFmtId="0" fontId="15" fillId="0" borderId="20" xfId="0" applyFont="1" applyBorder="1" applyAlignment="1">
      <alignment horizontal="left" indent="1"/>
    </xf>
    <xf numFmtId="180" fontId="14" fillId="0" borderId="62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0" fontId="15" fillId="0" borderId="69" xfId="0" applyFont="1" applyBorder="1" applyAlignment="1">
      <alignment horizontal="center" vertical="center" wrapText="1" shrinkToFit="1"/>
    </xf>
    <xf numFmtId="0" fontId="15" fillId="0" borderId="70" xfId="0" applyFont="1" applyBorder="1" applyAlignment="1">
      <alignment horizontal="center" vertical="center"/>
    </xf>
    <xf numFmtId="176" fontId="15" fillId="0" borderId="71" xfId="0" applyNumberFormat="1" applyFont="1" applyBorder="1" applyAlignment="1">
      <alignment horizontal="right" vertical="center" indent="1" shrinkToFit="1"/>
    </xf>
    <xf numFmtId="176" fontId="15" fillId="0" borderId="72" xfId="0" applyNumberFormat="1" applyFont="1" applyBorder="1" applyAlignment="1">
      <alignment horizontal="right" vertical="center" indent="1" shrinkToFit="1"/>
    </xf>
    <xf numFmtId="176" fontId="15" fillId="0" borderId="73" xfId="0" applyNumberFormat="1" applyFont="1" applyBorder="1" applyAlignment="1">
      <alignment horizontal="right" vertical="center" indent="1" shrinkToFit="1"/>
    </xf>
    <xf numFmtId="176" fontId="15" fillId="0" borderId="74" xfId="0" applyNumberFormat="1" applyFont="1" applyBorder="1" applyAlignment="1">
      <alignment horizontal="right" vertical="center" indent="1" shrinkToFit="1"/>
    </xf>
    <xf numFmtId="176" fontId="15" fillId="0" borderId="51" xfId="0" applyNumberFormat="1" applyFont="1" applyBorder="1" applyAlignment="1">
      <alignment horizontal="right" vertical="center" indent="1" shrinkToFit="1"/>
    </xf>
    <xf numFmtId="176" fontId="15" fillId="0" borderId="53" xfId="0" applyNumberFormat="1" applyFont="1" applyBorder="1" applyAlignment="1">
      <alignment horizontal="right" vertical="center" indent="1" shrinkToFit="1"/>
    </xf>
    <xf numFmtId="0" fontId="15" fillId="3" borderId="63" xfId="0" applyFont="1" applyFill="1" applyBorder="1" applyAlignment="1">
      <alignment horizontal="center" vertical="center" wrapText="1" shrinkToFit="1"/>
    </xf>
    <xf numFmtId="0" fontId="15" fillId="3" borderId="7" xfId="0" applyFont="1" applyFill="1" applyBorder="1" applyAlignment="1">
      <alignment horizontal="center" vertical="center" wrapText="1" shrinkToFit="1"/>
    </xf>
    <xf numFmtId="0" fontId="15" fillId="3" borderId="63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center" vertical="center" shrinkToFit="1"/>
    </xf>
    <xf numFmtId="184" fontId="15" fillId="0" borderId="54" xfId="0" applyNumberFormat="1" applyFont="1" applyBorder="1" applyAlignment="1">
      <alignment horizontal="center"/>
    </xf>
    <xf numFmtId="0" fontId="15" fillId="3" borderId="84" xfId="0" applyFont="1" applyFill="1" applyBorder="1" applyAlignment="1">
      <alignment horizontal="center" vertical="center" shrinkToFit="1"/>
    </xf>
    <xf numFmtId="0" fontId="15" fillId="3" borderId="62" xfId="0" applyFont="1" applyFill="1" applyBorder="1" applyAlignment="1">
      <alignment horizontal="center" vertical="center" shrinkToFit="1"/>
    </xf>
    <xf numFmtId="0" fontId="15" fillId="3" borderId="82" xfId="0" applyFont="1" applyFill="1" applyBorder="1" applyAlignment="1">
      <alignment horizontal="center" vertical="center" shrinkToFit="1"/>
    </xf>
    <xf numFmtId="0" fontId="15" fillId="2" borderId="87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15" fillId="3" borderId="85" xfId="0" applyFont="1" applyFill="1" applyBorder="1" applyAlignment="1">
      <alignment horizontal="center" vertical="center" wrapText="1" shrinkToFit="1"/>
    </xf>
    <xf numFmtId="0" fontId="15" fillId="3" borderId="86" xfId="0" applyFont="1" applyFill="1" applyBorder="1" applyAlignment="1">
      <alignment horizontal="center" vertical="center" wrapText="1" shrinkToFit="1"/>
    </xf>
    <xf numFmtId="0" fontId="15" fillId="0" borderId="5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179" fontId="15" fillId="0" borderId="0" xfId="0" applyNumberFormat="1" applyFont="1" applyAlignment="1">
      <alignment horizontal="right" vertical="center"/>
    </xf>
    <xf numFmtId="0" fontId="15" fillId="0" borderId="69" xfId="0" applyFont="1" applyBorder="1" applyAlignment="1">
      <alignment horizontal="distributed" vertical="center" indent="4" shrinkToFit="1"/>
    </xf>
    <xf numFmtId="0" fontId="15" fillId="0" borderId="70" xfId="0" applyFont="1" applyBorder="1" applyAlignment="1">
      <alignment horizontal="distributed" vertical="center" indent="4"/>
    </xf>
    <xf numFmtId="184" fontId="15" fillId="0" borderId="71" xfId="0" applyNumberFormat="1" applyFont="1" applyBorder="1" applyAlignment="1">
      <alignment horizontal="center" vertical="center" shrinkToFit="1"/>
    </xf>
    <xf numFmtId="184" fontId="15" fillId="0" borderId="72" xfId="0" applyNumberFormat="1" applyFont="1" applyBorder="1" applyAlignment="1">
      <alignment horizontal="center" vertical="center" shrinkToFit="1"/>
    </xf>
    <xf numFmtId="184" fontId="15" fillId="0" borderId="73" xfId="0" applyNumberFormat="1" applyFont="1" applyBorder="1" applyAlignment="1">
      <alignment horizontal="center" vertical="center" shrinkToFit="1"/>
    </xf>
    <xf numFmtId="184" fontId="15" fillId="0" borderId="74" xfId="0" applyNumberFormat="1" applyFont="1" applyBorder="1" applyAlignment="1">
      <alignment horizontal="center" vertical="center" shrinkToFit="1"/>
    </xf>
    <xf numFmtId="179" fontId="15" fillId="0" borderId="0" xfId="0" applyNumberFormat="1" applyFont="1" applyAlignment="1">
      <alignment horizontal="center" vertical="center" wrapText="1"/>
    </xf>
    <xf numFmtId="184" fontId="15" fillId="0" borderId="0" xfId="0" applyNumberFormat="1" applyFont="1" applyAlignment="1">
      <alignment horizontal="center"/>
    </xf>
    <xf numFmtId="183" fontId="14" fillId="0" borderId="10" xfId="0" applyNumberFormat="1" applyFont="1" applyBorder="1" applyAlignment="1">
      <alignment horizontal="right" vertical="center" indent="1"/>
    </xf>
    <xf numFmtId="0" fontId="5" fillId="0" borderId="16" xfId="0" applyFont="1" applyBorder="1" applyAlignment="1">
      <alignment horizontal="right" vertical="center" indent="1"/>
    </xf>
    <xf numFmtId="181" fontId="15" fillId="0" borderId="36" xfId="0" applyNumberFormat="1" applyFont="1" applyBorder="1" applyAlignment="1">
      <alignment vertical="center"/>
    </xf>
    <xf numFmtId="176" fontId="14" fillId="0" borderId="46" xfId="0" applyNumberFormat="1" applyFont="1" applyBorder="1" applyAlignment="1">
      <alignment vertical="center"/>
    </xf>
    <xf numFmtId="176" fontId="14" fillId="0" borderId="47" xfId="0" applyNumberFormat="1" applyFont="1" applyBorder="1" applyAlignment="1">
      <alignment vertical="center"/>
    </xf>
    <xf numFmtId="176" fontId="14" fillId="0" borderId="9" xfId="0" applyNumberFormat="1" applyFont="1" applyBorder="1" applyAlignment="1">
      <alignment vertical="center"/>
    </xf>
    <xf numFmtId="176" fontId="14" fillId="0" borderId="27" xfId="0" applyNumberFormat="1" applyFont="1" applyBorder="1" applyAlignment="1">
      <alignment vertical="center"/>
    </xf>
    <xf numFmtId="176" fontId="14" fillId="0" borderId="68" xfId="0" applyNumberFormat="1" applyFont="1" applyBorder="1" applyAlignment="1">
      <alignment vertical="center"/>
    </xf>
    <xf numFmtId="176" fontId="14" fillId="0" borderId="67" xfId="0" applyNumberFormat="1" applyFont="1" applyBorder="1" applyAlignment="1">
      <alignment vertical="center"/>
    </xf>
    <xf numFmtId="180" fontId="14" fillId="0" borderId="65" xfId="0" applyNumberFormat="1" applyFont="1" applyBorder="1" applyAlignment="1">
      <alignment vertical="center"/>
    </xf>
    <xf numFmtId="180" fontId="14" fillId="0" borderId="22" xfId="0" applyNumberFormat="1" applyFont="1" applyBorder="1" applyAlignment="1">
      <alignment vertical="center"/>
    </xf>
    <xf numFmtId="180" fontId="14" fillId="0" borderId="66" xfId="0" applyNumberFormat="1" applyFont="1" applyBorder="1" applyAlignment="1">
      <alignment vertical="center"/>
    </xf>
    <xf numFmtId="180" fontId="14" fillId="0" borderId="67" xfId="0" applyNumberFormat="1" applyFont="1" applyBorder="1" applyAlignment="1">
      <alignment vertical="center"/>
    </xf>
    <xf numFmtId="176" fontId="15" fillId="0" borderId="36" xfId="0" applyNumberFormat="1" applyFont="1" applyBorder="1" applyAlignment="1">
      <alignment vertical="center"/>
    </xf>
    <xf numFmtId="183" fontId="14" fillId="0" borderId="46" xfId="0" applyNumberFormat="1" applyFont="1" applyBorder="1" applyAlignment="1">
      <alignment horizontal="right" vertical="center" indent="1"/>
    </xf>
    <xf numFmtId="0" fontId="5" fillId="0" borderId="47" xfId="0" applyFont="1" applyBorder="1" applyAlignment="1">
      <alignment horizontal="right" vertical="center" indent="1"/>
    </xf>
    <xf numFmtId="183" fontId="15" fillId="0" borderId="36" xfId="0" applyNumberFormat="1" applyFont="1" applyBorder="1" applyAlignment="1">
      <alignment horizontal="right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59" xfId="0" applyFont="1" applyBorder="1"/>
    <xf numFmtId="0" fontId="15" fillId="0" borderId="60" xfId="0" applyFont="1" applyBorder="1"/>
    <xf numFmtId="0" fontId="15" fillId="0" borderId="6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2" borderId="80" xfId="0" applyFont="1" applyFill="1" applyBorder="1" applyAlignment="1">
      <alignment horizontal="center" vertical="center" shrinkToFit="1"/>
    </xf>
    <xf numFmtId="0" fontId="15" fillId="2" borderId="62" xfId="0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center" vertical="center" shrinkToFit="1"/>
    </xf>
    <xf numFmtId="0" fontId="15" fillId="2" borderId="82" xfId="0" applyFont="1" applyFill="1" applyBorder="1" applyAlignment="1">
      <alignment horizontal="center" vertical="center" shrinkToFit="1"/>
    </xf>
    <xf numFmtId="0" fontId="15" fillId="0" borderId="80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5" borderId="63" xfId="0" applyFont="1" applyFill="1" applyBorder="1" applyAlignment="1">
      <alignment horizontal="center" vertical="center" wrapText="1" shrinkToFit="1"/>
    </xf>
    <xf numFmtId="0" fontId="15" fillId="5" borderId="7" xfId="0" applyFont="1" applyFill="1" applyBorder="1" applyAlignment="1">
      <alignment horizontal="center" vertical="center" wrapText="1" shrinkToFit="1"/>
    </xf>
    <xf numFmtId="0" fontId="15" fillId="0" borderId="8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5" borderId="84" xfId="0" applyFont="1" applyFill="1" applyBorder="1" applyAlignment="1">
      <alignment horizontal="center" vertical="center" shrinkToFit="1"/>
    </xf>
    <xf numFmtId="0" fontId="15" fillId="5" borderId="62" xfId="0" applyFont="1" applyFill="1" applyBorder="1" applyAlignment="1">
      <alignment horizontal="center" vertical="center" shrinkToFit="1"/>
    </xf>
    <xf numFmtId="0" fontId="15" fillId="5" borderId="27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5" fillId="0" borderId="0" xfId="0" applyFont="1"/>
    <xf numFmtId="0" fontId="15" fillId="0" borderId="55" xfId="0" applyFont="1" applyBorder="1" applyAlignment="1">
      <alignment horizontal="distributed" vertical="center" indent="6"/>
    </xf>
    <xf numFmtId="0" fontId="15" fillId="0" borderId="56" xfId="0" applyFont="1" applyBorder="1" applyAlignment="1">
      <alignment horizontal="distributed" vertical="center" indent="6"/>
    </xf>
    <xf numFmtId="0" fontId="15" fillId="0" borderId="57" xfId="0" applyFont="1" applyBorder="1" applyAlignment="1">
      <alignment horizontal="distributed" vertical="center" indent="6"/>
    </xf>
    <xf numFmtId="0" fontId="15" fillId="0" borderId="55" xfId="0" applyFont="1" applyBorder="1" applyAlignment="1">
      <alignment horizontal="center" vertical="center" wrapText="1" shrinkToFit="1"/>
    </xf>
    <xf numFmtId="0" fontId="14" fillId="6" borderId="0" xfId="0" applyFont="1" applyFill="1" applyAlignment="1">
      <alignment horizontal="center" vertical="center"/>
    </xf>
    <xf numFmtId="0" fontId="15" fillId="4" borderId="87" xfId="0" applyFont="1" applyFill="1" applyBorder="1" applyAlignment="1">
      <alignment vertical="center" wrapText="1" shrinkToFit="1"/>
    </xf>
    <xf numFmtId="0" fontId="15" fillId="4" borderId="19" xfId="0" applyFont="1" applyFill="1" applyBorder="1" applyAlignment="1">
      <alignment vertical="center" wrapText="1" shrinkToFit="1"/>
    </xf>
    <xf numFmtId="0" fontId="15" fillId="4" borderId="63" xfId="0" applyFont="1" applyFill="1" applyBorder="1" applyAlignment="1">
      <alignment horizontal="center" vertical="center" wrapText="1" shrinkToFit="1"/>
    </xf>
    <xf numFmtId="0" fontId="15" fillId="4" borderId="7" xfId="0" applyFont="1" applyFill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5" borderId="63" xfId="0" applyFont="1" applyFill="1" applyBorder="1" applyAlignment="1">
      <alignment vertical="center" wrapText="1" shrinkToFit="1"/>
    </xf>
    <xf numFmtId="0" fontId="15" fillId="5" borderId="7" xfId="0" applyFont="1" applyFill="1" applyBorder="1" applyAlignment="1">
      <alignment vertical="center" wrapText="1" shrinkToFit="1"/>
    </xf>
    <xf numFmtId="0" fontId="15" fillId="4" borderId="84" xfId="0" applyFont="1" applyFill="1" applyBorder="1" applyAlignment="1">
      <alignment horizontal="center" vertical="center" shrinkToFit="1"/>
    </xf>
    <xf numFmtId="0" fontId="15" fillId="4" borderId="62" xfId="0" applyFont="1" applyFill="1" applyBorder="1" applyAlignment="1">
      <alignment horizontal="center" vertical="center" shrinkToFit="1"/>
    </xf>
    <xf numFmtId="0" fontId="15" fillId="4" borderId="82" xfId="0" applyFont="1" applyFill="1" applyBorder="1" applyAlignment="1">
      <alignment horizontal="center" vertical="center" shrinkToFit="1"/>
    </xf>
    <xf numFmtId="0" fontId="15" fillId="5" borderId="85" xfId="0" applyFont="1" applyFill="1" applyBorder="1" applyAlignment="1">
      <alignment horizontal="center" vertical="center" shrinkToFit="1"/>
    </xf>
    <xf numFmtId="0" fontId="15" fillId="5" borderId="86" xfId="0" applyFont="1" applyFill="1" applyBorder="1" applyAlignment="1">
      <alignment horizontal="center" vertical="center" shrinkToFit="1"/>
    </xf>
    <xf numFmtId="0" fontId="15" fillId="4" borderId="63" xfId="0" applyFont="1" applyFill="1" applyBorder="1" applyAlignment="1">
      <alignment horizontal="center" vertical="center" shrinkToFit="1"/>
    </xf>
    <xf numFmtId="0" fontId="15" fillId="4" borderId="85" xfId="0" applyFont="1" applyFill="1" applyBorder="1" applyAlignment="1">
      <alignment horizontal="center" vertical="center" wrapText="1" shrinkToFit="1"/>
    </xf>
    <xf numFmtId="0" fontId="15" fillId="4" borderId="86" xfId="0" applyFont="1" applyFill="1" applyBorder="1" applyAlignment="1">
      <alignment horizontal="center" vertical="center" wrapText="1" shrinkToFit="1"/>
    </xf>
    <xf numFmtId="0" fontId="15" fillId="3" borderId="87" xfId="0" applyFont="1" applyFill="1" applyBorder="1" applyAlignment="1">
      <alignment horizontal="center" vertical="center" wrapText="1" shrinkToFit="1"/>
    </xf>
    <xf numFmtId="0" fontId="15" fillId="3" borderId="19" xfId="0" applyFont="1" applyFill="1" applyBorder="1" applyAlignment="1">
      <alignment horizontal="center" vertical="center" shrinkToFit="1"/>
    </xf>
    <xf numFmtId="0" fontId="15" fillId="0" borderId="76" xfId="0" applyFont="1" applyBorder="1" applyAlignment="1">
      <alignment horizontal="center" vertical="center" wrapText="1" shrinkToFit="1"/>
    </xf>
    <xf numFmtId="0" fontId="15" fillId="0" borderId="77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1" fillId="0" borderId="4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wrapText="1"/>
    </xf>
    <xf numFmtId="180" fontId="14" fillId="0" borderId="65" xfId="0" applyNumberFormat="1" applyFont="1" applyBorder="1" applyAlignment="1">
      <alignment horizontal="right" vertical="center" indent="1"/>
    </xf>
    <xf numFmtId="180" fontId="14" fillId="0" borderId="22" xfId="0" applyNumberFormat="1" applyFont="1" applyBorder="1" applyAlignment="1">
      <alignment horizontal="right" vertical="center" indent="1"/>
    </xf>
    <xf numFmtId="176" fontId="14" fillId="0" borderId="46" xfId="0" applyNumberFormat="1" applyFont="1" applyBorder="1" applyAlignment="1">
      <alignment horizontal="right" vertical="center" indent="1"/>
    </xf>
    <xf numFmtId="176" fontId="14" fillId="0" borderId="47" xfId="0" applyNumberFormat="1" applyFont="1" applyBorder="1" applyAlignment="1">
      <alignment horizontal="right" vertical="center" indent="1"/>
    </xf>
    <xf numFmtId="183" fontId="14" fillId="0" borderId="51" xfId="0" applyNumberFormat="1" applyFont="1" applyBorder="1" applyAlignment="1">
      <alignment horizontal="right" vertical="center" indent="1"/>
    </xf>
    <xf numFmtId="183" fontId="14" fillId="0" borderId="52" xfId="0" applyNumberFormat="1" applyFont="1" applyBorder="1" applyAlignment="1">
      <alignment horizontal="right" vertical="center" indent="1"/>
    </xf>
    <xf numFmtId="180" fontId="14" fillId="0" borderId="62" xfId="0" applyNumberFormat="1" applyFont="1" applyBorder="1" applyAlignment="1">
      <alignment horizontal="right" vertical="center" indent="1"/>
    </xf>
    <xf numFmtId="180" fontId="14" fillId="0" borderId="27" xfId="0" applyNumberFormat="1" applyFont="1" applyBorder="1" applyAlignment="1">
      <alignment horizontal="right" vertical="center" indent="1"/>
    </xf>
    <xf numFmtId="176" fontId="14" fillId="0" borderId="9" xfId="0" applyNumberFormat="1" applyFont="1" applyBorder="1" applyAlignment="1">
      <alignment horizontal="right" vertical="center" indent="1"/>
    </xf>
    <xf numFmtId="176" fontId="14" fillId="0" borderId="27" xfId="0" applyNumberFormat="1" applyFont="1" applyBorder="1" applyAlignment="1">
      <alignment horizontal="right" vertical="center" indent="1"/>
    </xf>
    <xf numFmtId="183" fontId="14" fillId="0" borderId="68" xfId="0" applyNumberFormat="1" applyFont="1" applyBorder="1" applyAlignment="1">
      <alignment horizontal="right" vertical="center" indent="1"/>
    </xf>
    <xf numFmtId="183" fontId="14" fillId="0" borderId="67" xfId="0" applyNumberFormat="1" applyFont="1" applyBorder="1" applyAlignment="1">
      <alignment horizontal="right" vertical="center" indent="1"/>
    </xf>
    <xf numFmtId="180" fontId="14" fillId="0" borderId="66" xfId="0" applyNumberFormat="1" applyFont="1" applyBorder="1" applyAlignment="1">
      <alignment horizontal="right" vertical="center" indent="1"/>
    </xf>
    <xf numFmtId="180" fontId="14" fillId="0" borderId="67" xfId="0" applyNumberFormat="1" applyFont="1" applyBorder="1" applyAlignment="1">
      <alignment horizontal="right" vertical="center" indent="1"/>
    </xf>
    <xf numFmtId="176" fontId="14" fillId="0" borderId="68" xfId="0" applyNumberFormat="1" applyFont="1" applyBorder="1" applyAlignment="1">
      <alignment horizontal="right" vertical="center" indent="1"/>
    </xf>
    <xf numFmtId="176" fontId="14" fillId="0" borderId="67" xfId="0" applyNumberFormat="1" applyFont="1" applyBorder="1" applyAlignment="1">
      <alignment horizontal="right" vertical="center" indent="1"/>
    </xf>
    <xf numFmtId="0" fontId="22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wrapText="1"/>
    </xf>
    <xf numFmtId="176" fontId="18" fillId="0" borderId="1" xfId="0" applyNumberFormat="1" applyFont="1" applyBorder="1" applyAlignment="1">
      <alignment horizontal="right" vertical="center" shrinkToFit="1"/>
    </xf>
    <xf numFmtId="176" fontId="22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vertical="center" shrinkToFit="1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wrapText="1"/>
    </xf>
    <xf numFmtId="176" fontId="18" fillId="0" borderId="4" xfId="0" applyNumberFormat="1" applyFont="1" applyBorder="1" applyAlignment="1">
      <alignment horizontal="right" vertical="center" shrinkToFit="1"/>
    </xf>
    <xf numFmtId="0" fontId="18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wrapText="1"/>
    </xf>
    <xf numFmtId="176" fontId="18" fillId="0" borderId="6" xfId="0" applyNumberFormat="1" applyFont="1" applyBorder="1" applyAlignment="1">
      <alignment horizontal="right" vertical="center" shrinkToFit="1"/>
    </xf>
    <xf numFmtId="176" fontId="22" fillId="0" borderId="7" xfId="0" applyNumberFormat="1" applyFont="1" applyBorder="1" applyAlignment="1">
      <alignment horizontal="center" vertical="center" shrinkToFit="1"/>
    </xf>
    <xf numFmtId="176" fontId="18" fillId="0" borderId="7" xfId="0" applyNumberFormat="1" applyFont="1" applyBorder="1" applyAlignment="1">
      <alignment horizontal="center" vertical="center" shrinkToFit="1"/>
    </xf>
    <xf numFmtId="177" fontId="18" fillId="0" borderId="7" xfId="0" applyNumberFormat="1" applyFont="1" applyBorder="1" applyAlignment="1">
      <alignment horizontal="center" vertical="center" shrinkToFit="1"/>
    </xf>
    <xf numFmtId="176" fontId="18" fillId="0" borderId="7" xfId="0" applyNumberFormat="1" applyFont="1" applyBorder="1" applyAlignment="1">
      <alignment horizontal="right" vertical="center" shrinkToFi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/>
    </xf>
    <xf numFmtId="0" fontId="23" fillId="0" borderId="37" xfId="0" applyFont="1" applyBorder="1" applyAlignment="1">
      <alignment horizontal="distributed" vertical="center" indent="4"/>
    </xf>
    <xf numFmtId="0" fontId="23" fillId="0" borderId="37" xfId="0" applyFont="1" applyBorder="1" applyAlignment="1">
      <alignment horizontal="center" vertical="center" wrapText="1" shrinkToFit="1"/>
    </xf>
    <xf numFmtId="0" fontId="23" fillId="0" borderId="44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/>
    </xf>
    <xf numFmtId="0" fontId="23" fillId="0" borderId="63" xfId="0" applyFont="1" applyBorder="1" applyAlignment="1">
      <alignment horizontal="distributed" vertical="center" indent="4"/>
    </xf>
    <xf numFmtId="0" fontId="23" fillId="0" borderId="63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  <xf numFmtId="0" fontId="23" fillId="0" borderId="67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wrapText="1"/>
    </xf>
    <xf numFmtId="0" fontId="23" fillId="0" borderId="79" xfId="0" applyFont="1" applyBorder="1" applyAlignment="1">
      <alignment horizontal="center" vertical="center" wrapText="1"/>
    </xf>
    <xf numFmtId="49" fontId="4" fillId="0" borderId="36" xfId="0" applyNumberFormat="1" applyFont="1" applyBorder="1" applyAlignment="1"/>
  </cellXfs>
  <cellStyles count="1">
    <cellStyle name="標準" xfId="0" builtinId="0"/>
  </cellStyles>
  <dxfs count="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142875</xdr:rowOff>
    </xdr:from>
    <xdr:to>
      <xdr:col>0</xdr:col>
      <xdr:colOff>885825</xdr:colOff>
      <xdr:row>18</xdr:row>
      <xdr:rowOff>314325</xdr:rowOff>
    </xdr:to>
    <xdr:sp macro="" textlink="">
      <xdr:nvSpPr>
        <xdr:cNvPr id="6187" name="Text Box 3">
          <a:extLst>
            <a:ext uri="{FF2B5EF4-FFF2-40B4-BE49-F238E27FC236}">
              <a16:creationId xmlns:a16="http://schemas.microsoft.com/office/drawing/2014/main" id="{D54A9B3C-5BB2-2148-3D7B-F41D2B001ABB}"/>
            </a:ext>
          </a:extLst>
        </xdr:cNvPr>
        <xdr:cNvSpPr txBox="1">
          <a:spLocks noChangeArrowheads="1"/>
        </xdr:cNvSpPr>
      </xdr:nvSpPr>
      <xdr:spPr bwMode="auto">
        <a:xfrm>
          <a:off x="0" y="6867525"/>
          <a:ext cx="885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13</xdr:row>
      <xdr:rowOff>266700</xdr:rowOff>
    </xdr:from>
    <xdr:to>
      <xdr:col>9</xdr:col>
      <xdr:colOff>790575</xdr:colOff>
      <xdr:row>20</xdr:row>
      <xdr:rowOff>123825</xdr:rowOff>
    </xdr:to>
    <xdr:sp macro="" textlink="">
      <xdr:nvSpPr>
        <xdr:cNvPr id="2058" name="Text Box 10">
          <a:extLst>
            <a:ext uri="{FF2B5EF4-FFF2-40B4-BE49-F238E27FC236}">
              <a16:creationId xmlns:a16="http://schemas.microsoft.com/office/drawing/2014/main" id="{0F34B2BB-72DF-18D5-67FE-1D616E02068A}"/>
            </a:ext>
          </a:extLst>
        </xdr:cNvPr>
        <xdr:cNvSpPr txBox="1">
          <a:spLocks noChangeArrowheads="1"/>
        </xdr:cNvSpPr>
      </xdr:nvSpPr>
      <xdr:spPr bwMode="auto">
        <a:xfrm>
          <a:off x="5400675" y="6057900"/>
          <a:ext cx="7581900" cy="3390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800"/>
            </a:lnSpc>
            <a:defRPr sz="1000"/>
          </a:pPr>
          <a:endParaRPr lang="ja-JP" altLang="en-US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落札者決定前の意見聴取資料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①落札者決定前（様式３）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②総合評価方式に関する評価調書（様式４）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以上をひとつのファイルにまとめてメールにて提出のこと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142875</xdr:rowOff>
    </xdr:from>
    <xdr:to>
      <xdr:col>0</xdr:col>
      <xdr:colOff>885825</xdr:colOff>
      <xdr:row>18</xdr:row>
      <xdr:rowOff>314325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7A13481D-8280-4397-9A6D-BB6D8413BC59}"/>
            </a:ext>
          </a:extLst>
        </xdr:cNvPr>
        <xdr:cNvSpPr txBox="1">
          <a:spLocks noChangeArrowheads="1"/>
        </xdr:cNvSpPr>
      </xdr:nvSpPr>
      <xdr:spPr bwMode="auto">
        <a:xfrm>
          <a:off x="0" y="6124575"/>
          <a:ext cx="885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view="pageBreakPreview" zoomScale="75" zoomScaleNormal="100" zoomScaleSheetLayoutView="75" workbookViewId="0">
      <selection activeCell="B4" sqref="B4:B5"/>
    </sheetView>
  </sheetViews>
  <sheetFormatPr defaultRowHeight="13.5" x14ac:dyDescent="0.15"/>
  <cols>
    <col min="1" max="1" width="5" customWidth="1"/>
    <col min="2" max="2" width="14.625" customWidth="1"/>
    <col min="3" max="3" width="15.625" customWidth="1"/>
    <col min="4" max="6" width="30.625" customWidth="1"/>
    <col min="7" max="7" width="15.625" customWidth="1"/>
    <col min="8" max="8" width="10.625" customWidth="1"/>
    <col min="9" max="9" width="8.625" customWidth="1"/>
    <col min="10" max="10" width="15.625" customWidth="1"/>
    <col min="11" max="11" width="10.625" customWidth="1"/>
    <col min="12" max="12" width="15.625" customWidth="1"/>
    <col min="13" max="13" width="10.625" customWidth="1"/>
    <col min="14" max="14" width="4.625" customWidth="1"/>
    <col min="16" max="16" width="10.625" customWidth="1"/>
    <col min="17" max="17" width="10.625" hidden="1" customWidth="1"/>
    <col min="18" max="18" width="20.625" customWidth="1"/>
  </cols>
  <sheetData>
    <row r="1" spans="1:21" ht="1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5" t="s">
        <v>92</v>
      </c>
    </row>
    <row r="2" spans="1:21" ht="24" x14ac:dyDescent="0.25">
      <c r="A2" s="33"/>
      <c r="B2" s="43" t="s">
        <v>73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1" ht="12" customHeight="1" thickBo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1" ht="30" customHeight="1" x14ac:dyDescent="0.15">
      <c r="A4" s="33"/>
      <c r="B4" s="324" t="s">
        <v>0</v>
      </c>
      <c r="C4" s="325" t="s">
        <v>1</v>
      </c>
      <c r="D4" s="326" t="s">
        <v>79</v>
      </c>
      <c r="E4" s="326" t="s">
        <v>80</v>
      </c>
      <c r="F4" s="326" t="s">
        <v>81</v>
      </c>
      <c r="G4" s="327" t="s">
        <v>78</v>
      </c>
      <c r="H4" s="328" t="s">
        <v>4</v>
      </c>
      <c r="I4" s="328" t="s">
        <v>7</v>
      </c>
      <c r="J4" s="329" t="s">
        <v>8</v>
      </c>
      <c r="K4" s="330"/>
      <c r="L4" s="329" t="s">
        <v>10</v>
      </c>
      <c r="M4" s="331"/>
      <c r="N4" s="331"/>
      <c r="O4" s="331"/>
      <c r="P4" s="330"/>
      <c r="Q4" s="332" t="s">
        <v>21</v>
      </c>
      <c r="R4" s="333" t="s">
        <v>72</v>
      </c>
      <c r="S4" s="1"/>
      <c r="T4" s="1"/>
      <c r="U4" s="1"/>
    </row>
    <row r="5" spans="1:21" ht="33" customHeight="1" x14ac:dyDescent="0.15">
      <c r="A5" s="33"/>
      <c r="B5" s="334"/>
      <c r="C5" s="335"/>
      <c r="D5" s="336"/>
      <c r="E5" s="336"/>
      <c r="F5" s="336"/>
      <c r="G5" s="337"/>
      <c r="H5" s="338"/>
      <c r="I5" s="338"/>
      <c r="J5" s="339" t="s">
        <v>82</v>
      </c>
      <c r="K5" s="340" t="s">
        <v>9</v>
      </c>
      <c r="L5" s="339" t="s">
        <v>83</v>
      </c>
      <c r="M5" s="340" t="s">
        <v>12</v>
      </c>
      <c r="N5" s="341" t="s">
        <v>13</v>
      </c>
      <c r="O5" s="342"/>
      <c r="P5" s="340" t="s">
        <v>14</v>
      </c>
      <c r="Q5" s="343"/>
      <c r="R5" s="344"/>
      <c r="S5" s="1"/>
      <c r="T5" s="1"/>
      <c r="U5" s="1"/>
    </row>
    <row r="6" spans="1:21" ht="1.5" customHeight="1" x14ac:dyDescent="0.15">
      <c r="A6" s="33"/>
      <c r="B6" s="38"/>
      <c r="C6" s="39"/>
      <c r="D6" s="39"/>
      <c r="E6" s="39"/>
      <c r="F6" s="39"/>
      <c r="G6" s="40"/>
      <c r="H6" s="41"/>
      <c r="I6" s="41"/>
      <c r="J6" s="41"/>
      <c r="K6" s="40"/>
      <c r="L6" s="41"/>
      <c r="M6" s="40"/>
      <c r="N6" s="40"/>
      <c r="O6" s="40"/>
      <c r="P6" s="40"/>
      <c r="Q6" s="41"/>
      <c r="R6" s="42"/>
      <c r="S6" s="1"/>
      <c r="T6" s="1"/>
      <c r="U6" s="1"/>
    </row>
    <row r="7" spans="1:21" ht="39.950000000000003" customHeight="1" x14ac:dyDescent="0.15">
      <c r="B7" s="295"/>
      <c r="C7" s="296"/>
      <c r="D7" s="297"/>
      <c r="E7" s="297"/>
      <c r="F7" s="297"/>
      <c r="G7" s="298"/>
      <c r="H7" s="299"/>
      <c r="I7" s="300"/>
      <c r="J7" s="298"/>
      <c r="K7" s="301" t="str">
        <f>IF(J7="","",ROUND(J7/G7,3))</f>
        <v/>
      </c>
      <c r="L7" s="298"/>
      <c r="M7" s="301" t="str">
        <f>IF(L7="","",ROUND(L7/G7,3))</f>
        <v/>
      </c>
      <c r="N7" s="302"/>
      <c r="O7" s="298" t="s">
        <v>91</v>
      </c>
      <c r="P7" s="300"/>
      <c r="Q7" s="303"/>
      <c r="R7" s="304"/>
      <c r="S7" s="1"/>
      <c r="T7" s="1"/>
      <c r="U7" s="1"/>
    </row>
    <row r="8" spans="1:21" ht="39.950000000000003" customHeight="1" x14ac:dyDescent="0.15">
      <c r="B8" s="295"/>
      <c r="C8" s="296"/>
      <c r="D8" s="297"/>
      <c r="E8" s="297"/>
      <c r="F8" s="297"/>
      <c r="G8" s="298"/>
      <c r="H8" s="299"/>
      <c r="I8" s="300"/>
      <c r="J8" s="298"/>
      <c r="K8" s="301" t="str">
        <f t="shared" ref="K8:K26" si="0">IF(J8="","",ROUND(J8/G8,3))</f>
        <v/>
      </c>
      <c r="L8" s="298"/>
      <c r="M8" s="301" t="str">
        <f t="shared" ref="M8:M25" si="1">IF(L8="","",ROUND(L8/G8,3))</f>
        <v/>
      </c>
      <c r="N8" s="302"/>
      <c r="O8" s="298"/>
      <c r="P8" s="300"/>
      <c r="Q8" s="305"/>
      <c r="R8" s="306"/>
    </row>
    <row r="9" spans="1:21" ht="39.950000000000003" customHeight="1" x14ac:dyDescent="0.15">
      <c r="B9" s="307"/>
      <c r="C9" s="308"/>
      <c r="D9" s="309"/>
      <c r="E9" s="309"/>
      <c r="F9" s="297"/>
      <c r="G9" s="310"/>
      <c r="H9" s="299"/>
      <c r="I9" s="300"/>
      <c r="J9" s="310"/>
      <c r="K9" s="301" t="str">
        <f t="shared" si="0"/>
        <v/>
      </c>
      <c r="L9" s="310"/>
      <c r="M9" s="301" t="str">
        <f t="shared" si="1"/>
        <v/>
      </c>
      <c r="N9" s="302"/>
      <c r="O9" s="298"/>
      <c r="P9" s="300"/>
      <c r="Q9" s="311"/>
      <c r="R9" s="312"/>
    </row>
    <row r="10" spans="1:21" ht="39.950000000000003" customHeight="1" x14ac:dyDescent="0.15">
      <c r="B10" s="307"/>
      <c r="C10" s="308"/>
      <c r="D10" s="309"/>
      <c r="E10" s="309"/>
      <c r="F10" s="297"/>
      <c r="G10" s="310"/>
      <c r="H10" s="299"/>
      <c r="I10" s="300"/>
      <c r="J10" s="310"/>
      <c r="K10" s="301" t="str">
        <f t="shared" si="0"/>
        <v/>
      </c>
      <c r="L10" s="310"/>
      <c r="M10" s="301" t="str">
        <f t="shared" si="1"/>
        <v/>
      </c>
      <c r="N10" s="302"/>
      <c r="O10" s="298"/>
      <c r="P10" s="300"/>
      <c r="Q10" s="311"/>
      <c r="R10" s="312"/>
    </row>
    <row r="11" spans="1:21" ht="39.950000000000003" customHeight="1" x14ac:dyDescent="0.15">
      <c r="B11" s="307"/>
      <c r="C11" s="308"/>
      <c r="D11" s="309"/>
      <c r="E11" s="309"/>
      <c r="F11" s="297"/>
      <c r="G11" s="310"/>
      <c r="H11" s="299"/>
      <c r="I11" s="300"/>
      <c r="J11" s="310"/>
      <c r="K11" s="301" t="str">
        <f t="shared" si="0"/>
        <v/>
      </c>
      <c r="L11" s="310"/>
      <c r="M11" s="301" t="str">
        <f t="shared" si="1"/>
        <v/>
      </c>
      <c r="N11" s="302"/>
      <c r="O11" s="298"/>
      <c r="P11" s="300"/>
      <c r="Q11" s="311"/>
      <c r="R11" s="312"/>
    </row>
    <row r="12" spans="1:21" ht="39.950000000000003" customHeight="1" x14ac:dyDescent="0.15">
      <c r="B12" s="307"/>
      <c r="C12" s="308"/>
      <c r="D12" s="309"/>
      <c r="E12" s="309"/>
      <c r="F12" s="297"/>
      <c r="G12" s="310"/>
      <c r="H12" s="299"/>
      <c r="I12" s="300"/>
      <c r="J12" s="310"/>
      <c r="K12" s="301" t="str">
        <f t="shared" si="0"/>
        <v/>
      </c>
      <c r="L12" s="310"/>
      <c r="M12" s="301" t="str">
        <f t="shared" si="1"/>
        <v/>
      </c>
      <c r="N12" s="302"/>
      <c r="O12" s="298"/>
      <c r="P12" s="300"/>
      <c r="Q12" s="311"/>
      <c r="R12" s="312"/>
    </row>
    <row r="13" spans="1:21" ht="39.950000000000003" customHeight="1" x14ac:dyDescent="0.15">
      <c r="B13" s="307"/>
      <c r="C13" s="308"/>
      <c r="D13" s="309"/>
      <c r="E13" s="309"/>
      <c r="F13" s="297"/>
      <c r="G13" s="310"/>
      <c r="H13" s="299"/>
      <c r="I13" s="300"/>
      <c r="J13" s="310"/>
      <c r="K13" s="301" t="str">
        <f t="shared" si="0"/>
        <v/>
      </c>
      <c r="L13" s="310"/>
      <c r="M13" s="301" t="str">
        <f t="shared" si="1"/>
        <v/>
      </c>
      <c r="N13" s="302"/>
      <c r="O13" s="298"/>
      <c r="P13" s="300"/>
      <c r="Q13" s="311"/>
      <c r="R13" s="312"/>
    </row>
    <row r="14" spans="1:21" ht="39.950000000000003" customHeight="1" x14ac:dyDescent="0.15">
      <c r="B14" s="307"/>
      <c r="C14" s="308"/>
      <c r="D14" s="309"/>
      <c r="E14" s="309"/>
      <c r="F14" s="297"/>
      <c r="G14" s="310"/>
      <c r="H14" s="299"/>
      <c r="I14" s="300"/>
      <c r="J14" s="310"/>
      <c r="K14" s="301" t="str">
        <f t="shared" si="0"/>
        <v/>
      </c>
      <c r="L14" s="310"/>
      <c r="M14" s="301" t="str">
        <f t="shared" si="1"/>
        <v/>
      </c>
      <c r="N14" s="302"/>
      <c r="O14" s="298"/>
      <c r="P14" s="300"/>
      <c r="Q14" s="311"/>
      <c r="R14" s="312"/>
    </row>
    <row r="15" spans="1:21" ht="39.950000000000003" customHeight="1" x14ac:dyDescent="0.15">
      <c r="B15" s="307"/>
      <c r="C15" s="308"/>
      <c r="D15" s="309"/>
      <c r="E15" s="309"/>
      <c r="F15" s="297"/>
      <c r="G15" s="310"/>
      <c r="H15" s="299"/>
      <c r="I15" s="300"/>
      <c r="J15" s="310"/>
      <c r="K15" s="301" t="str">
        <f t="shared" si="0"/>
        <v/>
      </c>
      <c r="L15" s="310"/>
      <c r="M15" s="301" t="str">
        <f t="shared" si="1"/>
        <v/>
      </c>
      <c r="N15" s="302"/>
      <c r="O15" s="298"/>
      <c r="P15" s="300"/>
      <c r="Q15" s="311"/>
      <c r="R15" s="312"/>
    </row>
    <row r="16" spans="1:21" ht="39.950000000000003" customHeight="1" x14ac:dyDescent="0.15">
      <c r="B16" s="307"/>
      <c r="C16" s="308"/>
      <c r="D16" s="309"/>
      <c r="E16" s="309"/>
      <c r="F16" s="297"/>
      <c r="G16" s="310"/>
      <c r="H16" s="299"/>
      <c r="I16" s="300"/>
      <c r="J16" s="310"/>
      <c r="K16" s="301" t="str">
        <f t="shared" si="0"/>
        <v/>
      </c>
      <c r="L16" s="310"/>
      <c r="M16" s="301" t="str">
        <f t="shared" si="1"/>
        <v/>
      </c>
      <c r="N16" s="302"/>
      <c r="O16" s="298"/>
      <c r="P16" s="300"/>
      <c r="Q16" s="311"/>
      <c r="R16" s="312"/>
    </row>
    <row r="17" spans="2:18" ht="39.950000000000003" customHeight="1" x14ac:dyDescent="0.15">
      <c r="B17" s="307"/>
      <c r="C17" s="308"/>
      <c r="D17" s="309"/>
      <c r="E17" s="309"/>
      <c r="F17" s="297"/>
      <c r="G17" s="310"/>
      <c r="H17" s="299"/>
      <c r="I17" s="300"/>
      <c r="J17" s="310"/>
      <c r="K17" s="301" t="str">
        <f t="shared" si="0"/>
        <v/>
      </c>
      <c r="L17" s="310"/>
      <c r="M17" s="301" t="str">
        <f t="shared" si="1"/>
        <v/>
      </c>
      <c r="N17" s="302"/>
      <c r="O17" s="298"/>
      <c r="P17" s="300"/>
      <c r="Q17" s="311"/>
      <c r="R17" s="312"/>
    </row>
    <row r="18" spans="2:18" ht="39.950000000000003" customHeight="1" x14ac:dyDescent="0.15">
      <c r="B18" s="307"/>
      <c r="C18" s="308"/>
      <c r="D18" s="309"/>
      <c r="E18" s="309"/>
      <c r="F18" s="297"/>
      <c r="G18" s="310"/>
      <c r="H18" s="299"/>
      <c r="I18" s="300"/>
      <c r="J18" s="310"/>
      <c r="K18" s="301" t="str">
        <f t="shared" si="0"/>
        <v/>
      </c>
      <c r="L18" s="310"/>
      <c r="M18" s="301" t="str">
        <f t="shared" si="1"/>
        <v/>
      </c>
      <c r="N18" s="302"/>
      <c r="O18" s="298"/>
      <c r="P18" s="300"/>
      <c r="Q18" s="311"/>
      <c r="R18" s="312"/>
    </row>
    <row r="19" spans="2:18" ht="39.950000000000003" customHeight="1" x14ac:dyDescent="0.15">
      <c r="B19" s="307"/>
      <c r="C19" s="308"/>
      <c r="D19" s="309"/>
      <c r="E19" s="309"/>
      <c r="F19" s="297"/>
      <c r="G19" s="310"/>
      <c r="H19" s="299"/>
      <c r="I19" s="300"/>
      <c r="J19" s="310"/>
      <c r="K19" s="301" t="str">
        <f t="shared" si="0"/>
        <v/>
      </c>
      <c r="L19" s="310"/>
      <c r="M19" s="301" t="str">
        <f t="shared" si="1"/>
        <v/>
      </c>
      <c r="N19" s="302"/>
      <c r="O19" s="298"/>
      <c r="P19" s="300"/>
      <c r="Q19" s="311"/>
      <c r="R19" s="312"/>
    </row>
    <row r="20" spans="2:18" ht="39.950000000000003" customHeight="1" x14ac:dyDescent="0.15">
      <c r="B20" s="307"/>
      <c r="C20" s="308"/>
      <c r="D20" s="309"/>
      <c r="E20" s="309"/>
      <c r="F20" s="297"/>
      <c r="G20" s="310"/>
      <c r="H20" s="299"/>
      <c r="I20" s="300"/>
      <c r="J20" s="310"/>
      <c r="K20" s="301" t="str">
        <f t="shared" si="0"/>
        <v/>
      </c>
      <c r="L20" s="310"/>
      <c r="M20" s="301" t="str">
        <f t="shared" si="1"/>
        <v/>
      </c>
      <c r="N20" s="302"/>
      <c r="O20" s="298"/>
      <c r="P20" s="300"/>
      <c r="Q20" s="311"/>
      <c r="R20" s="312"/>
    </row>
    <row r="21" spans="2:18" ht="39.950000000000003" customHeight="1" x14ac:dyDescent="0.15">
      <c r="B21" s="307"/>
      <c r="C21" s="308"/>
      <c r="D21" s="309"/>
      <c r="E21" s="309"/>
      <c r="F21" s="297"/>
      <c r="G21" s="310"/>
      <c r="H21" s="299"/>
      <c r="I21" s="300"/>
      <c r="J21" s="310"/>
      <c r="K21" s="301" t="str">
        <f t="shared" si="0"/>
        <v/>
      </c>
      <c r="L21" s="310"/>
      <c r="M21" s="301" t="str">
        <f t="shared" si="1"/>
        <v/>
      </c>
      <c r="N21" s="302"/>
      <c r="O21" s="298"/>
      <c r="P21" s="300"/>
      <c r="Q21" s="311"/>
      <c r="R21" s="312"/>
    </row>
    <row r="22" spans="2:18" ht="39.950000000000003" customHeight="1" x14ac:dyDescent="0.15">
      <c r="B22" s="307"/>
      <c r="C22" s="308"/>
      <c r="D22" s="309"/>
      <c r="E22" s="309"/>
      <c r="F22" s="297"/>
      <c r="G22" s="310"/>
      <c r="H22" s="299"/>
      <c r="I22" s="300"/>
      <c r="J22" s="310"/>
      <c r="K22" s="301" t="str">
        <f t="shared" si="0"/>
        <v/>
      </c>
      <c r="L22" s="310"/>
      <c r="M22" s="301" t="str">
        <f t="shared" si="1"/>
        <v/>
      </c>
      <c r="N22" s="302"/>
      <c r="O22" s="298"/>
      <c r="P22" s="300"/>
      <c r="Q22" s="311"/>
      <c r="R22" s="312"/>
    </row>
    <row r="23" spans="2:18" ht="39.950000000000003" customHeight="1" x14ac:dyDescent="0.15">
      <c r="B23" s="307"/>
      <c r="C23" s="308"/>
      <c r="D23" s="309"/>
      <c r="E23" s="309"/>
      <c r="F23" s="297"/>
      <c r="G23" s="310"/>
      <c r="H23" s="299"/>
      <c r="I23" s="300"/>
      <c r="J23" s="310"/>
      <c r="K23" s="301" t="str">
        <f t="shared" si="0"/>
        <v/>
      </c>
      <c r="L23" s="310"/>
      <c r="M23" s="301" t="str">
        <f t="shared" si="1"/>
        <v/>
      </c>
      <c r="N23" s="302"/>
      <c r="O23" s="298"/>
      <c r="P23" s="300"/>
      <c r="Q23" s="311"/>
      <c r="R23" s="312"/>
    </row>
    <row r="24" spans="2:18" ht="39.950000000000003" customHeight="1" x14ac:dyDescent="0.15">
      <c r="B24" s="307"/>
      <c r="C24" s="308"/>
      <c r="D24" s="309"/>
      <c r="E24" s="309"/>
      <c r="F24" s="297"/>
      <c r="G24" s="310"/>
      <c r="H24" s="299"/>
      <c r="I24" s="300"/>
      <c r="J24" s="310"/>
      <c r="K24" s="301" t="str">
        <f t="shared" si="0"/>
        <v/>
      </c>
      <c r="L24" s="310"/>
      <c r="M24" s="301" t="str">
        <f t="shared" si="1"/>
        <v/>
      </c>
      <c r="N24" s="302"/>
      <c r="O24" s="298"/>
      <c r="P24" s="300"/>
      <c r="Q24" s="311"/>
      <c r="R24" s="312"/>
    </row>
    <row r="25" spans="2:18" ht="39.950000000000003" customHeight="1" x14ac:dyDescent="0.15">
      <c r="B25" s="307"/>
      <c r="C25" s="308"/>
      <c r="D25" s="309"/>
      <c r="E25" s="309"/>
      <c r="F25" s="297"/>
      <c r="G25" s="310"/>
      <c r="H25" s="299"/>
      <c r="I25" s="300"/>
      <c r="J25" s="310"/>
      <c r="K25" s="301" t="str">
        <f t="shared" si="0"/>
        <v/>
      </c>
      <c r="L25" s="310"/>
      <c r="M25" s="301" t="str">
        <f t="shared" si="1"/>
        <v/>
      </c>
      <c r="N25" s="302"/>
      <c r="O25" s="298"/>
      <c r="P25" s="300"/>
      <c r="Q25" s="311"/>
      <c r="R25" s="312"/>
    </row>
    <row r="26" spans="2:18" ht="39.950000000000003" customHeight="1" thickBot="1" x14ac:dyDescent="0.2">
      <c r="B26" s="313"/>
      <c r="C26" s="314"/>
      <c r="D26" s="315"/>
      <c r="E26" s="315"/>
      <c r="F26" s="323"/>
      <c r="G26" s="316"/>
      <c r="H26" s="317"/>
      <c r="I26" s="318"/>
      <c r="J26" s="316"/>
      <c r="K26" s="319" t="str">
        <f t="shared" si="0"/>
        <v/>
      </c>
      <c r="L26" s="316"/>
      <c r="M26" s="319" t="str">
        <f>IF(L26="","",ROUND(L26/G26,3))</f>
        <v/>
      </c>
      <c r="N26" s="302"/>
      <c r="O26" s="320"/>
      <c r="P26" s="318"/>
      <c r="Q26" s="321"/>
      <c r="R26" s="322"/>
    </row>
    <row r="27" spans="2:18" ht="26.25" customHeight="1" x14ac:dyDescent="0.2"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</row>
    <row r="30" spans="2:18" x14ac:dyDescent="0.15">
      <c r="H30" s="1" t="s">
        <v>5</v>
      </c>
    </row>
    <row r="31" spans="2:18" x14ac:dyDescent="0.15">
      <c r="H31" s="1" t="s">
        <v>6</v>
      </c>
    </row>
  </sheetData>
  <mergeCells count="13">
    <mergeCell ref="R4:R5"/>
    <mergeCell ref="Q4:Q5"/>
    <mergeCell ref="F4:F5"/>
    <mergeCell ref="H4:H5"/>
    <mergeCell ref="I4:I5"/>
    <mergeCell ref="J4:K4"/>
    <mergeCell ref="L4:P4"/>
    <mergeCell ref="N5:O5"/>
    <mergeCell ref="G4:G5"/>
    <mergeCell ref="B4:B5"/>
    <mergeCell ref="C4:C5"/>
    <mergeCell ref="D4:D5"/>
    <mergeCell ref="E4:E5"/>
  </mergeCells>
  <phoneticPr fontId="2"/>
  <conditionalFormatting sqref="H7:H26">
    <cfRule type="cellIs" dxfId="3" priority="2" stopIfTrue="1" operator="equal">
      <formula>"有"</formula>
    </cfRule>
  </conditionalFormatting>
  <conditionalFormatting sqref="O7:O26">
    <cfRule type="cellIs" dxfId="2" priority="1" stopIfTrue="1" operator="equal">
      <formula>"逆転入札"</formula>
    </cfRule>
  </conditionalFormatting>
  <dataValidations count="3">
    <dataValidation type="list" allowBlank="1" showInputMessage="1" showErrorMessage="1" sqref="H7:H26" xr:uid="{00000000-0002-0000-0000-000000000000}">
      <formula1>$H$30:$H$31</formula1>
    </dataValidation>
    <dataValidation type="list" allowBlank="1" showInputMessage="1" showErrorMessage="1" sqref="O8:O25" xr:uid="{2643E0B3-B690-4522-8CB6-31B2FE31914A}">
      <formula1>$O$28:$O$29</formula1>
    </dataValidation>
    <dataValidation type="list" allowBlank="1" showInputMessage="1" showErrorMessage="1" sqref="O7" xr:uid="{9A0F7A02-A9F6-4C9D-86BB-88B28F4F67D1}">
      <formula1>"逆転入札,最低価格,　"</formula1>
    </dataValidation>
  </dataValidations>
  <printOptions horizontalCentered="1"/>
  <pageMargins left="0.39370078740157483" right="0.39370078740157483" top="0.98425196850393704" bottom="0.78740157480314965" header="0.51181102362204722" footer="0.39370078740157483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Y43"/>
  <sheetViews>
    <sheetView view="pageBreakPreview" zoomScale="75" zoomScaleNormal="75" zoomScaleSheetLayoutView="75" workbookViewId="0">
      <selection activeCell="A5" sqref="A5:A7"/>
    </sheetView>
  </sheetViews>
  <sheetFormatPr defaultRowHeight="13.5" x14ac:dyDescent="0.15"/>
  <cols>
    <col min="1" max="1" width="17.25" style="45" bestFit="1" customWidth="1"/>
    <col min="2" max="21" width="12.625" style="45" customWidth="1"/>
    <col min="22" max="22" width="14.625" style="45" customWidth="1"/>
    <col min="23" max="32" width="15.625" style="45" customWidth="1"/>
    <col min="33" max="16384" width="9" style="45"/>
  </cols>
  <sheetData>
    <row r="1" spans="1:25" ht="24" customHeight="1" x14ac:dyDescent="0.15">
      <c r="A1" s="44"/>
      <c r="V1" s="46" t="s">
        <v>93</v>
      </c>
      <c r="W1" s="46"/>
    </row>
    <row r="2" spans="1:25" ht="30" customHeight="1" x14ac:dyDescent="0.15">
      <c r="B2" s="47"/>
      <c r="E2" s="240" t="s">
        <v>33</v>
      </c>
      <c r="F2" s="241"/>
      <c r="G2" s="241"/>
      <c r="H2" s="241"/>
      <c r="I2" s="241"/>
      <c r="J2" s="241"/>
      <c r="K2" s="241"/>
      <c r="L2" s="241"/>
      <c r="M2" s="246" t="s">
        <v>66</v>
      </c>
      <c r="N2" s="246"/>
      <c r="O2" s="49" t="s">
        <v>34</v>
      </c>
      <c r="X2" s="50" t="s">
        <v>66</v>
      </c>
      <c r="Y2" s="49"/>
    </row>
    <row r="3" spans="1:25" ht="18" customHeight="1" thickBot="1" x14ac:dyDescent="0.2">
      <c r="A3" s="48"/>
      <c r="S3" s="49"/>
      <c r="T3" s="49"/>
      <c r="U3" s="49"/>
      <c r="V3" s="49"/>
      <c r="W3" s="49"/>
      <c r="X3" s="50" t="s">
        <v>67</v>
      </c>
      <c r="Y3" s="49"/>
    </row>
    <row r="4" spans="1:25" ht="33" customHeight="1" thickBot="1" x14ac:dyDescent="0.2">
      <c r="A4" s="51" t="s">
        <v>35</v>
      </c>
      <c r="B4" s="52" t="s">
        <v>0</v>
      </c>
      <c r="C4" s="242" t="s">
        <v>36</v>
      </c>
      <c r="D4" s="243"/>
      <c r="E4" s="243"/>
      <c r="F4" s="242" t="s">
        <v>37</v>
      </c>
      <c r="G4" s="243"/>
      <c r="H4" s="244"/>
      <c r="I4" s="242" t="s">
        <v>38</v>
      </c>
      <c r="J4" s="243"/>
      <c r="K4" s="244"/>
      <c r="L4" s="245" t="s">
        <v>114</v>
      </c>
      <c r="M4" s="161"/>
      <c r="N4" s="83"/>
      <c r="O4" s="160" t="s">
        <v>84</v>
      </c>
      <c r="P4" s="161"/>
      <c r="Q4" s="49"/>
      <c r="R4" s="189" t="s">
        <v>39</v>
      </c>
      <c r="S4" s="190"/>
      <c r="T4" s="53"/>
      <c r="U4" s="53"/>
      <c r="V4" s="53"/>
      <c r="W4" s="53"/>
      <c r="X4" s="50" t="s">
        <v>68</v>
      </c>
    </row>
    <row r="5" spans="1:25" ht="30" customHeight="1" x14ac:dyDescent="0.15">
      <c r="A5" s="219"/>
      <c r="B5" s="222"/>
      <c r="C5" s="182"/>
      <c r="D5" s="183"/>
      <c r="E5" s="184"/>
      <c r="F5" s="182"/>
      <c r="G5" s="183"/>
      <c r="H5" s="184"/>
      <c r="I5" s="182"/>
      <c r="J5" s="183"/>
      <c r="K5" s="184"/>
      <c r="L5" s="166"/>
      <c r="M5" s="163"/>
      <c r="N5" s="84"/>
      <c r="O5" s="162"/>
      <c r="P5" s="163"/>
      <c r="R5" s="191"/>
      <c r="S5" s="192"/>
    </row>
    <row r="6" spans="1:25" ht="30" customHeight="1" x14ac:dyDescent="0.15">
      <c r="A6" s="220"/>
      <c r="B6" s="223"/>
      <c r="C6" s="182"/>
      <c r="D6" s="183"/>
      <c r="E6" s="184"/>
      <c r="F6" s="182"/>
      <c r="G6" s="183"/>
      <c r="H6" s="184"/>
      <c r="I6" s="182"/>
      <c r="J6" s="183"/>
      <c r="K6" s="184"/>
      <c r="L6" s="166"/>
      <c r="M6" s="163"/>
      <c r="N6" s="84"/>
      <c r="O6" s="162"/>
      <c r="P6" s="163"/>
      <c r="R6" s="191"/>
      <c r="S6" s="192"/>
    </row>
    <row r="7" spans="1:25" ht="30" customHeight="1" thickBot="1" x14ac:dyDescent="0.2">
      <c r="A7" s="221"/>
      <c r="B7" s="224"/>
      <c r="C7" s="185"/>
      <c r="D7" s="186"/>
      <c r="E7" s="187"/>
      <c r="F7" s="185"/>
      <c r="G7" s="186"/>
      <c r="H7" s="187"/>
      <c r="I7" s="185"/>
      <c r="J7" s="186"/>
      <c r="K7" s="187"/>
      <c r="L7" s="167"/>
      <c r="M7" s="165"/>
      <c r="N7" s="84"/>
      <c r="O7" s="164"/>
      <c r="P7" s="165"/>
      <c r="R7" s="193"/>
      <c r="S7" s="194"/>
    </row>
    <row r="8" spans="1:25" ht="18" customHeight="1" x14ac:dyDescent="0.15"/>
    <row r="9" spans="1:25" ht="30" customHeight="1" thickBot="1" x14ac:dyDescent="0.25">
      <c r="A9" s="54" t="s">
        <v>40</v>
      </c>
      <c r="T9" s="172"/>
      <c r="U9" s="196"/>
    </row>
    <row r="10" spans="1:25" ht="30" customHeight="1" x14ac:dyDescent="0.15">
      <c r="A10" s="214" t="s">
        <v>41</v>
      </c>
      <c r="B10" s="234" t="s">
        <v>42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6"/>
      <c r="V10" s="155" t="s">
        <v>98</v>
      </c>
      <c r="W10" s="55"/>
    </row>
    <row r="11" spans="1:25" ht="30" customHeight="1" x14ac:dyDescent="0.15">
      <c r="A11" s="217"/>
      <c r="B11" s="229" t="s">
        <v>43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1"/>
      <c r="U11" s="251" t="s">
        <v>44</v>
      </c>
      <c r="V11" s="156"/>
    </row>
    <row r="12" spans="1:25" ht="30" customHeight="1" x14ac:dyDescent="0.15">
      <c r="A12" s="217"/>
      <c r="B12" s="225" t="s">
        <v>45</v>
      </c>
      <c r="C12" s="226"/>
      <c r="D12" s="226"/>
      <c r="E12" s="226"/>
      <c r="F12" s="228"/>
      <c r="G12" s="173" t="s">
        <v>46</v>
      </c>
      <c r="H12" s="174"/>
      <c r="I12" s="174"/>
      <c r="J12" s="174"/>
      <c r="K12" s="175"/>
      <c r="L12" s="256" t="s">
        <v>32</v>
      </c>
      <c r="M12" s="257"/>
      <c r="N12" s="257"/>
      <c r="O12" s="258"/>
      <c r="P12" s="237" t="s">
        <v>47</v>
      </c>
      <c r="Q12" s="238"/>
      <c r="R12" s="238"/>
      <c r="S12" s="238"/>
      <c r="T12" s="239"/>
      <c r="U12" s="252"/>
      <c r="V12" s="156"/>
    </row>
    <row r="13" spans="1:25" ht="30" customHeight="1" x14ac:dyDescent="0.15">
      <c r="A13" s="217"/>
      <c r="B13" s="225" t="s">
        <v>48</v>
      </c>
      <c r="C13" s="226"/>
      <c r="D13" s="227"/>
      <c r="E13" s="56" t="s">
        <v>49</v>
      </c>
      <c r="F13" s="176" t="s">
        <v>50</v>
      </c>
      <c r="G13" s="178" t="s">
        <v>85</v>
      </c>
      <c r="H13" s="168" t="s">
        <v>86</v>
      </c>
      <c r="I13" s="170" t="s">
        <v>51</v>
      </c>
      <c r="J13" s="168" t="s">
        <v>94</v>
      </c>
      <c r="K13" s="264" t="s">
        <v>95</v>
      </c>
      <c r="L13" s="262" t="s">
        <v>86</v>
      </c>
      <c r="M13" s="261" t="s">
        <v>52</v>
      </c>
      <c r="N13" s="249" t="s">
        <v>112</v>
      </c>
      <c r="O13" s="247" t="s">
        <v>96</v>
      </c>
      <c r="P13" s="259" t="s">
        <v>53</v>
      </c>
      <c r="Q13" s="232" t="s">
        <v>87</v>
      </c>
      <c r="R13" s="232" t="s">
        <v>113</v>
      </c>
      <c r="S13" s="232" t="s">
        <v>88</v>
      </c>
      <c r="T13" s="254" t="s">
        <v>97</v>
      </c>
      <c r="U13" s="252"/>
      <c r="V13" s="156"/>
    </row>
    <row r="14" spans="1:25" ht="30" customHeight="1" thickBot="1" x14ac:dyDescent="0.2">
      <c r="A14" s="218"/>
      <c r="B14" s="57" t="s">
        <v>54</v>
      </c>
      <c r="C14" s="58" t="s">
        <v>55</v>
      </c>
      <c r="D14" s="58" t="s">
        <v>56</v>
      </c>
      <c r="E14" s="58" t="s">
        <v>57</v>
      </c>
      <c r="F14" s="177"/>
      <c r="G14" s="179"/>
      <c r="H14" s="169"/>
      <c r="I14" s="171"/>
      <c r="J14" s="169"/>
      <c r="K14" s="265"/>
      <c r="L14" s="263"/>
      <c r="M14" s="250"/>
      <c r="N14" s="250"/>
      <c r="O14" s="248"/>
      <c r="P14" s="260"/>
      <c r="Q14" s="233"/>
      <c r="R14" s="233"/>
      <c r="S14" s="233"/>
      <c r="T14" s="255"/>
      <c r="U14" s="253"/>
      <c r="V14" s="157"/>
    </row>
    <row r="15" spans="1:25" ht="30" customHeight="1" thickBot="1" x14ac:dyDescent="0.2">
      <c r="A15" s="59">
        <v>100</v>
      </c>
      <c r="B15" s="86" t="str">
        <f>B36</f>
        <v>-</v>
      </c>
      <c r="C15" s="87">
        <f t="shared" ref="C15:T15" si="0">C36</f>
        <v>2</v>
      </c>
      <c r="D15" s="87">
        <f t="shared" si="0"/>
        <v>0.5</v>
      </c>
      <c r="E15" s="87">
        <f t="shared" si="0"/>
        <v>1.5</v>
      </c>
      <c r="F15" s="88">
        <f t="shared" si="0"/>
        <v>5</v>
      </c>
      <c r="G15" s="89">
        <f t="shared" si="0"/>
        <v>2</v>
      </c>
      <c r="H15" s="90">
        <f t="shared" si="0"/>
        <v>2</v>
      </c>
      <c r="I15" s="90">
        <f t="shared" si="0"/>
        <v>1</v>
      </c>
      <c r="J15" s="90">
        <f t="shared" si="0"/>
        <v>0.5</v>
      </c>
      <c r="K15" s="91">
        <f t="shared" si="0"/>
        <v>0.5</v>
      </c>
      <c r="L15" s="92">
        <f t="shared" si="0"/>
        <v>1.5</v>
      </c>
      <c r="M15" s="93">
        <f t="shared" si="0"/>
        <v>1</v>
      </c>
      <c r="N15" s="93">
        <f t="shared" si="0"/>
        <v>0.5</v>
      </c>
      <c r="O15" s="94">
        <f t="shared" si="0"/>
        <v>1</v>
      </c>
      <c r="P15" s="95">
        <f t="shared" si="0"/>
        <v>2</v>
      </c>
      <c r="Q15" s="96">
        <f t="shared" si="0"/>
        <v>1</v>
      </c>
      <c r="R15" s="96">
        <f t="shared" si="0"/>
        <v>1</v>
      </c>
      <c r="S15" s="96">
        <f t="shared" si="0"/>
        <v>1</v>
      </c>
      <c r="T15" s="96">
        <f t="shared" si="0"/>
        <v>1</v>
      </c>
      <c r="U15" s="97">
        <f>SUM(B15:T15)</f>
        <v>25</v>
      </c>
      <c r="V15" s="98">
        <f>A15+U15</f>
        <v>125</v>
      </c>
    </row>
    <row r="16" spans="1:25" ht="18" customHeight="1" x14ac:dyDescent="0.15"/>
    <row r="17" spans="1:22" ht="30" customHeight="1" thickBot="1" x14ac:dyDescent="0.25">
      <c r="A17" s="54" t="s">
        <v>31</v>
      </c>
      <c r="U17" s="60"/>
      <c r="V17" s="61"/>
    </row>
    <row r="18" spans="1:22" ht="30" customHeight="1" x14ac:dyDescent="0.15">
      <c r="A18" s="214" t="s">
        <v>58</v>
      </c>
      <c r="B18" s="234" t="s">
        <v>59</v>
      </c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6"/>
      <c r="U18" s="266" t="s">
        <v>90</v>
      </c>
      <c r="V18" s="62"/>
    </row>
    <row r="19" spans="1:22" ht="30" customHeight="1" x14ac:dyDescent="0.15">
      <c r="A19" s="215"/>
      <c r="B19" s="225" t="s">
        <v>45</v>
      </c>
      <c r="C19" s="226"/>
      <c r="D19" s="226"/>
      <c r="E19" s="226"/>
      <c r="F19" s="228"/>
      <c r="G19" s="173" t="s">
        <v>46</v>
      </c>
      <c r="H19" s="174"/>
      <c r="I19" s="174"/>
      <c r="J19" s="174"/>
      <c r="K19" s="175"/>
      <c r="L19" s="256" t="s">
        <v>32</v>
      </c>
      <c r="M19" s="257"/>
      <c r="N19" s="257"/>
      <c r="O19" s="258"/>
      <c r="P19" s="237" t="s">
        <v>47</v>
      </c>
      <c r="Q19" s="238"/>
      <c r="R19" s="238"/>
      <c r="S19" s="238"/>
      <c r="T19" s="239"/>
      <c r="U19" s="267"/>
      <c r="V19" s="49"/>
    </row>
    <row r="20" spans="1:22" ht="30" customHeight="1" x14ac:dyDescent="0.15">
      <c r="A20" s="215"/>
      <c r="B20" s="225" t="s">
        <v>48</v>
      </c>
      <c r="C20" s="226"/>
      <c r="D20" s="227"/>
      <c r="E20" s="56" t="s">
        <v>49</v>
      </c>
      <c r="F20" s="176" t="s">
        <v>50</v>
      </c>
      <c r="G20" s="178" t="s">
        <v>85</v>
      </c>
      <c r="H20" s="168" t="s">
        <v>86</v>
      </c>
      <c r="I20" s="170" t="s">
        <v>51</v>
      </c>
      <c r="J20" s="168" t="s">
        <v>94</v>
      </c>
      <c r="K20" s="264" t="s">
        <v>95</v>
      </c>
      <c r="L20" s="262" t="s">
        <v>86</v>
      </c>
      <c r="M20" s="261" t="s">
        <v>52</v>
      </c>
      <c r="N20" s="249" t="s">
        <v>112</v>
      </c>
      <c r="O20" s="247" t="s">
        <v>96</v>
      </c>
      <c r="P20" s="259" t="s">
        <v>53</v>
      </c>
      <c r="Q20" s="232" t="s">
        <v>87</v>
      </c>
      <c r="R20" s="232" t="s">
        <v>113</v>
      </c>
      <c r="S20" s="232" t="s">
        <v>88</v>
      </c>
      <c r="T20" s="254" t="s">
        <v>97</v>
      </c>
      <c r="U20" s="267"/>
      <c r="V20" s="49"/>
    </row>
    <row r="21" spans="1:22" ht="30" customHeight="1" thickBot="1" x14ac:dyDescent="0.2">
      <c r="A21" s="216"/>
      <c r="B21" s="57" t="s">
        <v>54</v>
      </c>
      <c r="C21" s="58" t="s">
        <v>55</v>
      </c>
      <c r="D21" s="58" t="s">
        <v>56</v>
      </c>
      <c r="E21" s="58" t="s">
        <v>57</v>
      </c>
      <c r="F21" s="177"/>
      <c r="G21" s="179"/>
      <c r="H21" s="169"/>
      <c r="I21" s="171"/>
      <c r="J21" s="169"/>
      <c r="K21" s="265"/>
      <c r="L21" s="263"/>
      <c r="M21" s="250"/>
      <c r="N21" s="250"/>
      <c r="O21" s="248"/>
      <c r="P21" s="260"/>
      <c r="Q21" s="233"/>
      <c r="R21" s="233"/>
      <c r="S21" s="233"/>
      <c r="T21" s="255"/>
      <c r="U21" s="268"/>
      <c r="V21" s="49"/>
    </row>
    <row r="22" spans="1:22" ht="30" customHeight="1" x14ac:dyDescent="0.15">
      <c r="A22" s="63" t="s">
        <v>99</v>
      </c>
      <c r="B22" s="99"/>
      <c r="C22" s="100"/>
      <c r="D22" s="100"/>
      <c r="E22" s="100"/>
      <c r="F22" s="101"/>
      <c r="G22" s="102"/>
      <c r="H22" s="103"/>
      <c r="I22" s="103"/>
      <c r="J22" s="103"/>
      <c r="K22" s="104"/>
      <c r="L22" s="105"/>
      <c r="M22" s="106"/>
      <c r="N22" s="106"/>
      <c r="O22" s="107"/>
      <c r="P22" s="108"/>
      <c r="Q22" s="109"/>
      <c r="R22" s="109"/>
      <c r="S22" s="109"/>
      <c r="T22" s="110"/>
      <c r="U22" s="111">
        <f>SUM(B22:T22)</f>
        <v>0</v>
      </c>
      <c r="V22" s="64"/>
    </row>
    <row r="23" spans="1:22" ht="30" customHeight="1" x14ac:dyDescent="0.15">
      <c r="A23" s="65" t="s">
        <v>100</v>
      </c>
      <c r="B23" s="112"/>
      <c r="C23" s="113"/>
      <c r="D23" s="113"/>
      <c r="E23" s="113"/>
      <c r="F23" s="114"/>
      <c r="G23" s="115"/>
      <c r="H23" s="116"/>
      <c r="I23" s="116"/>
      <c r="J23" s="116"/>
      <c r="K23" s="117"/>
      <c r="L23" s="118"/>
      <c r="M23" s="119"/>
      <c r="N23" s="119"/>
      <c r="O23" s="120"/>
      <c r="P23" s="121"/>
      <c r="Q23" s="122"/>
      <c r="R23" s="122"/>
      <c r="S23" s="122"/>
      <c r="T23" s="123"/>
      <c r="U23" s="124">
        <f>SUM(B23:T23)</f>
        <v>0</v>
      </c>
      <c r="V23" s="64"/>
    </row>
    <row r="24" spans="1:22" ht="30" customHeight="1" x14ac:dyDescent="0.15">
      <c r="A24" s="65" t="s">
        <v>101</v>
      </c>
      <c r="B24" s="112"/>
      <c r="C24" s="113"/>
      <c r="D24" s="113"/>
      <c r="E24" s="113"/>
      <c r="F24" s="114"/>
      <c r="G24" s="115"/>
      <c r="H24" s="116"/>
      <c r="I24" s="116"/>
      <c r="J24" s="116"/>
      <c r="K24" s="117"/>
      <c r="L24" s="118"/>
      <c r="M24" s="119"/>
      <c r="N24" s="119"/>
      <c r="O24" s="120"/>
      <c r="P24" s="121"/>
      <c r="Q24" s="122"/>
      <c r="R24" s="122"/>
      <c r="S24" s="122"/>
      <c r="T24" s="123"/>
      <c r="U24" s="124">
        <f>SUM(B24:T24)</f>
        <v>0</v>
      </c>
      <c r="V24" s="64"/>
    </row>
    <row r="25" spans="1:22" ht="30" customHeight="1" x14ac:dyDescent="0.15">
      <c r="A25" s="65" t="s">
        <v>102</v>
      </c>
      <c r="B25" s="112"/>
      <c r="C25" s="113"/>
      <c r="D25" s="113"/>
      <c r="E25" s="113"/>
      <c r="F25" s="114"/>
      <c r="G25" s="115"/>
      <c r="H25" s="116"/>
      <c r="I25" s="116"/>
      <c r="J25" s="116"/>
      <c r="K25" s="117"/>
      <c r="L25" s="118"/>
      <c r="M25" s="119"/>
      <c r="N25" s="119"/>
      <c r="O25" s="120"/>
      <c r="P25" s="121"/>
      <c r="Q25" s="122"/>
      <c r="R25" s="122"/>
      <c r="S25" s="122"/>
      <c r="T25" s="123"/>
      <c r="U25" s="124">
        <f>SUM(B25:T25)</f>
        <v>0</v>
      </c>
      <c r="V25" s="64"/>
    </row>
    <row r="26" spans="1:22" ht="30" customHeight="1" thickBot="1" x14ac:dyDescent="0.2">
      <c r="A26" s="66" t="s">
        <v>103</v>
      </c>
      <c r="B26" s="125"/>
      <c r="C26" s="126"/>
      <c r="D26" s="126"/>
      <c r="E26" s="126"/>
      <c r="F26" s="127"/>
      <c r="G26" s="128"/>
      <c r="H26" s="129"/>
      <c r="I26" s="129"/>
      <c r="J26" s="129"/>
      <c r="K26" s="130"/>
      <c r="L26" s="131"/>
      <c r="M26" s="132"/>
      <c r="N26" s="132"/>
      <c r="O26" s="133"/>
      <c r="P26" s="134"/>
      <c r="Q26" s="135"/>
      <c r="R26" s="135"/>
      <c r="S26" s="135"/>
      <c r="T26" s="136"/>
      <c r="U26" s="137">
        <f>SUM(B26:T26)</f>
        <v>0</v>
      </c>
      <c r="V26" s="64"/>
    </row>
    <row r="27" spans="1:22" ht="18" customHeight="1" x14ac:dyDescent="0.15">
      <c r="A27" s="49"/>
      <c r="B27" s="67"/>
      <c r="C27" s="68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4"/>
    </row>
    <row r="28" spans="1:22" ht="30" customHeight="1" thickBot="1" x14ac:dyDescent="0.25">
      <c r="A28" s="54" t="s">
        <v>30</v>
      </c>
      <c r="H28" s="172"/>
      <c r="I28" s="172"/>
    </row>
    <row r="29" spans="1:22" ht="30" customHeight="1" thickBot="1" x14ac:dyDescent="0.2">
      <c r="A29" s="69" t="s">
        <v>58</v>
      </c>
      <c r="B29" s="180" t="s">
        <v>60</v>
      </c>
      <c r="C29" s="181"/>
      <c r="D29" s="181" t="s">
        <v>89</v>
      </c>
      <c r="E29" s="181"/>
      <c r="F29" s="181" t="s">
        <v>61</v>
      </c>
      <c r="G29" s="181"/>
      <c r="H29" s="52" t="s">
        <v>14</v>
      </c>
      <c r="I29" s="52" t="s">
        <v>65</v>
      </c>
      <c r="J29" s="52" t="s">
        <v>64</v>
      </c>
      <c r="K29" s="70" t="s">
        <v>62</v>
      </c>
    </row>
    <row r="30" spans="1:22" ht="30" customHeight="1" x14ac:dyDescent="0.15">
      <c r="A30" s="71" t="str">
        <f>A22</f>
        <v>(株)○○橋梁</v>
      </c>
      <c r="B30" s="206">
        <f>$A$15+U22</f>
        <v>100</v>
      </c>
      <c r="C30" s="207"/>
      <c r="D30" s="200"/>
      <c r="E30" s="201"/>
      <c r="F30" s="211" t="str">
        <f t="shared" ref="F30" si="1">IF(D30="","",ROUND(B30/D30*1000000,5))</f>
        <v/>
      </c>
      <c r="G30" s="212"/>
      <c r="H30" s="138" t="str">
        <f>IF(D30="","",RANK(B30,$B$30:$C$34))</f>
        <v/>
      </c>
      <c r="I30" s="139" t="str">
        <f>IF(D30="","",RANK(D30,$D$30:$E$34,1))</f>
        <v/>
      </c>
      <c r="J30" s="138" t="str">
        <f>IF(D30="","",RANK(F30,$F$30:$G$34))</f>
        <v/>
      </c>
      <c r="K30" s="141" t="str">
        <f>IF(J30=1,"○"," ")</f>
        <v xml:space="preserve"> </v>
      </c>
    </row>
    <row r="31" spans="1:22" ht="30" customHeight="1" x14ac:dyDescent="0.15">
      <c r="A31" s="65" t="str">
        <f>A23</f>
        <v>○×橋梁(株)</v>
      </c>
      <c r="B31" s="158">
        <f>$A$15+U23</f>
        <v>100</v>
      </c>
      <c r="C31" s="159"/>
      <c r="D31" s="202"/>
      <c r="E31" s="203"/>
      <c r="F31" s="153" t="str">
        <f t="shared" ref="F31" si="2">IF(D31="","",ROUND(B31/D31*1000000,5))</f>
        <v/>
      </c>
      <c r="G31" s="154"/>
      <c r="H31" s="139" t="str">
        <f t="shared" ref="H31:H34" si="3">IF(D31="","",RANK(B31,$B$30:$C$34))</f>
        <v/>
      </c>
      <c r="I31" s="139" t="str">
        <f t="shared" ref="I31:I34" si="4">IF(D31="","",RANK(D31,$D$30:$E$34,1))</f>
        <v/>
      </c>
      <c r="J31" s="139" t="str">
        <f t="shared" ref="J31:J34" si="5">IF(D31="","",RANK(F31,$F$30:$G$34))</f>
        <v/>
      </c>
      <c r="K31" s="142" t="str">
        <f>IF(J31=1,"○"," ")</f>
        <v xml:space="preserve"> </v>
      </c>
    </row>
    <row r="32" spans="1:22" ht="30" customHeight="1" thickBot="1" x14ac:dyDescent="0.2">
      <c r="A32" s="65" t="str">
        <f>A24</f>
        <v>○×建設(株)</v>
      </c>
      <c r="B32" s="158">
        <f>$A$15+U24</f>
        <v>100</v>
      </c>
      <c r="C32" s="159"/>
      <c r="D32" s="202"/>
      <c r="E32" s="203"/>
      <c r="F32" s="153" t="str">
        <f t="shared" ref="F32:F34" si="6">IF(D32="","",ROUND(B32/D32*1000000,5))</f>
        <v/>
      </c>
      <c r="G32" s="154"/>
      <c r="H32" s="139" t="str">
        <f t="shared" si="3"/>
        <v/>
      </c>
      <c r="I32" s="139" t="str">
        <f t="shared" si="4"/>
        <v/>
      </c>
      <c r="J32" s="139" t="str">
        <f t="shared" si="5"/>
        <v/>
      </c>
      <c r="K32" s="142" t="str">
        <f>IF(J32=1,"○"," ")</f>
        <v xml:space="preserve"> </v>
      </c>
    </row>
    <row r="33" spans="1:21" ht="30" customHeight="1" x14ac:dyDescent="0.15">
      <c r="A33" s="65" t="str">
        <f>A25</f>
        <v>(株)◆◆建設</v>
      </c>
      <c r="B33" s="158">
        <f>$A$15+U25</f>
        <v>100</v>
      </c>
      <c r="C33" s="159"/>
      <c r="D33" s="202"/>
      <c r="E33" s="203"/>
      <c r="F33" s="153" t="str">
        <f t="shared" si="6"/>
        <v/>
      </c>
      <c r="G33" s="154"/>
      <c r="H33" s="139" t="str">
        <f t="shared" si="3"/>
        <v/>
      </c>
      <c r="I33" s="139" t="str">
        <f t="shared" si="4"/>
        <v/>
      </c>
      <c r="J33" s="139" t="str">
        <f t="shared" si="5"/>
        <v/>
      </c>
      <c r="K33" s="142" t="str">
        <f>IF(J33=1,"○"," ")</f>
        <v xml:space="preserve"> </v>
      </c>
      <c r="T33" s="79" t="s">
        <v>106</v>
      </c>
      <c r="U33" s="82" t="s">
        <v>107</v>
      </c>
    </row>
    <row r="34" spans="1:21" ht="30" customHeight="1" thickBot="1" x14ac:dyDescent="0.2">
      <c r="A34" s="72" t="str">
        <f>A26</f>
        <v>××橋梁工事(株)</v>
      </c>
      <c r="B34" s="208">
        <f>$A$15+U26</f>
        <v>100</v>
      </c>
      <c r="C34" s="209"/>
      <c r="D34" s="204"/>
      <c r="E34" s="205"/>
      <c r="F34" s="197" t="str">
        <f t="shared" si="6"/>
        <v/>
      </c>
      <c r="G34" s="198"/>
      <c r="H34" s="140" t="str">
        <f t="shared" si="3"/>
        <v/>
      </c>
      <c r="I34" s="139" t="str">
        <f t="shared" si="4"/>
        <v/>
      </c>
      <c r="J34" s="140" t="str">
        <f t="shared" si="5"/>
        <v/>
      </c>
      <c r="K34" s="143" t="str">
        <f>IF(J34=1,"○"," ")</f>
        <v xml:space="preserve"> </v>
      </c>
      <c r="T34" s="80" t="s">
        <v>108</v>
      </c>
      <c r="U34" s="81" t="s">
        <v>109</v>
      </c>
    </row>
    <row r="35" spans="1:21" ht="24" customHeight="1" x14ac:dyDescent="0.15">
      <c r="A35" s="73" t="s">
        <v>69</v>
      </c>
      <c r="B35" s="199"/>
      <c r="C35" s="199"/>
      <c r="D35" s="210"/>
      <c r="E35" s="210"/>
      <c r="F35" s="213"/>
      <c r="G35" s="213"/>
      <c r="H35" s="74"/>
      <c r="I35" s="75"/>
    </row>
    <row r="36" spans="1:21" ht="13.5" customHeight="1" x14ac:dyDescent="0.15">
      <c r="A36" s="78" t="s">
        <v>105</v>
      </c>
      <c r="B36" s="77" t="s">
        <v>111</v>
      </c>
      <c r="C36" s="77">
        <v>2</v>
      </c>
      <c r="D36" s="77">
        <v>0.5</v>
      </c>
      <c r="E36" s="77">
        <v>1.5</v>
      </c>
      <c r="F36" s="77">
        <v>5</v>
      </c>
      <c r="G36" s="77">
        <v>2</v>
      </c>
      <c r="H36" s="77">
        <v>2</v>
      </c>
      <c r="I36" s="77">
        <v>1</v>
      </c>
      <c r="J36" s="77">
        <v>0.5</v>
      </c>
      <c r="K36" s="77">
        <v>0.5</v>
      </c>
      <c r="L36" s="77">
        <v>1.5</v>
      </c>
      <c r="M36" s="77">
        <v>1</v>
      </c>
      <c r="N36" s="77">
        <v>0.5</v>
      </c>
      <c r="O36" s="77">
        <v>1</v>
      </c>
      <c r="P36" s="77">
        <v>2</v>
      </c>
      <c r="Q36" s="77">
        <v>1</v>
      </c>
      <c r="R36" s="77">
        <v>1</v>
      </c>
      <c r="S36" s="77">
        <v>1</v>
      </c>
      <c r="T36" s="77">
        <v>1</v>
      </c>
      <c r="U36" s="195"/>
    </row>
    <row r="37" spans="1:21" ht="13.5" customHeight="1" x14ac:dyDescent="0.15">
      <c r="A37" s="78" t="s">
        <v>104</v>
      </c>
      <c r="B37" s="77" t="s">
        <v>111</v>
      </c>
      <c r="C37" s="77">
        <v>0</v>
      </c>
      <c r="D37" s="77">
        <v>0</v>
      </c>
      <c r="E37" s="77">
        <v>1</v>
      </c>
      <c r="F37" s="77">
        <v>4</v>
      </c>
      <c r="G37" s="77">
        <v>1</v>
      </c>
      <c r="H37" s="77">
        <v>1</v>
      </c>
      <c r="I37" s="77">
        <v>0.5</v>
      </c>
      <c r="J37" s="77">
        <v>0</v>
      </c>
      <c r="K37" s="77">
        <v>0.25</v>
      </c>
      <c r="L37" s="77">
        <v>1</v>
      </c>
      <c r="M37" s="77">
        <v>0.5</v>
      </c>
      <c r="N37" s="77">
        <v>0.25</v>
      </c>
      <c r="O37" s="77">
        <v>0.75</v>
      </c>
      <c r="P37" s="77">
        <v>1</v>
      </c>
      <c r="Q37" s="77">
        <v>0.5</v>
      </c>
      <c r="R37" s="77">
        <v>0.5</v>
      </c>
      <c r="S37" s="77">
        <v>0.5</v>
      </c>
      <c r="T37" s="77">
        <v>0.5</v>
      </c>
      <c r="U37" s="195"/>
    </row>
    <row r="38" spans="1:21" ht="13.5" customHeight="1" x14ac:dyDescent="0.15">
      <c r="A38" s="49"/>
      <c r="B38" s="77"/>
      <c r="C38" s="77">
        <v>-2</v>
      </c>
      <c r="D38" s="77"/>
      <c r="E38" s="77">
        <v>0</v>
      </c>
      <c r="F38" s="77">
        <v>3</v>
      </c>
      <c r="G38" s="77">
        <v>0</v>
      </c>
      <c r="H38" s="77">
        <v>0</v>
      </c>
      <c r="I38" s="77">
        <v>0</v>
      </c>
      <c r="J38" s="77"/>
      <c r="K38" s="77">
        <v>0</v>
      </c>
      <c r="L38" s="77">
        <v>0</v>
      </c>
      <c r="M38" s="77">
        <v>0</v>
      </c>
      <c r="N38" s="77">
        <v>0</v>
      </c>
      <c r="O38" s="77">
        <v>0.5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188"/>
    </row>
    <row r="39" spans="1:21" ht="13.5" customHeight="1" x14ac:dyDescent="0.15">
      <c r="A39" s="49"/>
      <c r="B39" s="77"/>
      <c r="C39" s="77"/>
      <c r="D39" s="77"/>
      <c r="E39" s="77"/>
      <c r="F39" s="77">
        <v>2</v>
      </c>
      <c r="G39" s="77"/>
      <c r="H39" s="77"/>
      <c r="I39" s="77"/>
      <c r="J39" s="77"/>
      <c r="K39" s="77"/>
      <c r="L39" s="77"/>
      <c r="M39" s="77"/>
      <c r="N39" s="77"/>
      <c r="O39" s="77">
        <v>0.25</v>
      </c>
      <c r="P39" s="77"/>
      <c r="Q39" s="77"/>
      <c r="R39" s="77"/>
      <c r="S39" s="77"/>
      <c r="T39" s="77"/>
      <c r="U39" s="188"/>
    </row>
    <row r="40" spans="1:21" ht="13.5" customHeight="1" x14ac:dyDescent="0.15">
      <c r="A40" s="49"/>
      <c r="B40" s="77"/>
      <c r="C40" s="77"/>
      <c r="D40" s="77"/>
      <c r="E40" s="77"/>
      <c r="F40" s="77">
        <v>1</v>
      </c>
      <c r="G40" s="77"/>
      <c r="H40" s="77"/>
      <c r="I40" s="77"/>
      <c r="J40" s="77"/>
      <c r="K40" s="77"/>
      <c r="L40" s="77"/>
      <c r="M40" s="77"/>
      <c r="N40" s="77"/>
      <c r="O40" s="77">
        <v>0</v>
      </c>
      <c r="P40" s="77"/>
      <c r="Q40" s="77"/>
      <c r="R40" s="77"/>
      <c r="S40" s="77"/>
      <c r="T40" s="77"/>
      <c r="U40" s="188"/>
    </row>
    <row r="41" spans="1:21" ht="17.25" x14ac:dyDescent="0.2">
      <c r="A41" s="76"/>
      <c r="B41" s="85"/>
      <c r="C41" s="85"/>
      <c r="D41" s="85"/>
      <c r="E41" s="85"/>
      <c r="F41" s="77">
        <v>0</v>
      </c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76"/>
    </row>
    <row r="42" spans="1:21" x14ac:dyDescent="0.15">
      <c r="A42" s="49"/>
    </row>
    <row r="43" spans="1:21" x14ac:dyDescent="0.15">
      <c r="A43" s="49"/>
    </row>
  </sheetData>
  <mergeCells count="89">
    <mergeCell ref="M20:M21"/>
    <mergeCell ref="O20:O21"/>
    <mergeCell ref="P20:P21"/>
    <mergeCell ref="Q20:Q21"/>
    <mergeCell ref="P13:P14"/>
    <mergeCell ref="M13:M14"/>
    <mergeCell ref="L13:L14"/>
    <mergeCell ref="K13:K14"/>
    <mergeCell ref="N20:N21"/>
    <mergeCell ref="B18:T18"/>
    <mergeCell ref="B19:F19"/>
    <mergeCell ref="L19:O19"/>
    <mergeCell ref="P19:T19"/>
    <mergeCell ref="B20:D20"/>
    <mergeCell ref="H20:H21"/>
    <mergeCell ref="I20:I21"/>
    <mergeCell ref="J20:J21"/>
    <mergeCell ref="K20:K21"/>
    <mergeCell ref="L20:L21"/>
    <mergeCell ref="H13:H14"/>
    <mergeCell ref="O13:O14"/>
    <mergeCell ref="N13:N14"/>
    <mergeCell ref="U11:U14"/>
    <mergeCell ref="T13:T14"/>
    <mergeCell ref="S13:S14"/>
    <mergeCell ref="R13:R14"/>
    <mergeCell ref="Q13:Q14"/>
    <mergeCell ref="L12:O12"/>
    <mergeCell ref="E2:L2"/>
    <mergeCell ref="I4:K4"/>
    <mergeCell ref="C4:E4"/>
    <mergeCell ref="F4:H4"/>
    <mergeCell ref="L4:M4"/>
    <mergeCell ref="M2:N2"/>
    <mergeCell ref="A18:A21"/>
    <mergeCell ref="A10:A14"/>
    <mergeCell ref="A5:A7"/>
    <mergeCell ref="B5:B7"/>
    <mergeCell ref="G13:G14"/>
    <mergeCell ref="B13:D13"/>
    <mergeCell ref="B12:F12"/>
    <mergeCell ref="C5:E7"/>
    <mergeCell ref="F5:H7"/>
    <mergeCell ref="G12:K12"/>
    <mergeCell ref="F13:F14"/>
    <mergeCell ref="B11:T11"/>
    <mergeCell ref="R20:R21"/>
    <mergeCell ref="S20:S21"/>
    <mergeCell ref="B10:U10"/>
    <mergeCell ref="P12:T12"/>
    <mergeCell ref="F34:G34"/>
    <mergeCell ref="B35:C35"/>
    <mergeCell ref="D30:E30"/>
    <mergeCell ref="D31:E31"/>
    <mergeCell ref="D32:E32"/>
    <mergeCell ref="D33:E33"/>
    <mergeCell ref="D34:E34"/>
    <mergeCell ref="B30:C30"/>
    <mergeCell ref="B34:C34"/>
    <mergeCell ref="D35:E35"/>
    <mergeCell ref="B31:C31"/>
    <mergeCell ref="B32:C32"/>
    <mergeCell ref="F30:G30"/>
    <mergeCell ref="F31:G31"/>
    <mergeCell ref="F32:G32"/>
    <mergeCell ref="F35:G35"/>
    <mergeCell ref="U38:U40"/>
    <mergeCell ref="R4:S4"/>
    <mergeCell ref="R5:S7"/>
    <mergeCell ref="U36:U37"/>
    <mergeCell ref="T9:U9"/>
    <mergeCell ref="T20:T21"/>
    <mergeCell ref="U18:U21"/>
    <mergeCell ref="F33:G33"/>
    <mergeCell ref="V10:V14"/>
    <mergeCell ref="B33:C33"/>
    <mergeCell ref="O4:P4"/>
    <mergeCell ref="O5:P7"/>
    <mergeCell ref="L5:M7"/>
    <mergeCell ref="J13:J14"/>
    <mergeCell ref="I13:I14"/>
    <mergeCell ref="H28:I28"/>
    <mergeCell ref="G19:K19"/>
    <mergeCell ref="F20:F21"/>
    <mergeCell ref="G20:G21"/>
    <mergeCell ref="B29:C29"/>
    <mergeCell ref="D29:E29"/>
    <mergeCell ref="F29:G29"/>
    <mergeCell ref="I5:K7"/>
  </mergeCells>
  <phoneticPr fontId="2"/>
  <dataValidations count="35">
    <dataValidation type="list" allowBlank="1" showInputMessage="1" showErrorMessage="1" sqref="D27" xr:uid="{00000000-0002-0000-0100-000001000000}">
      <formula1>$D$36:$D$40</formula1>
    </dataValidation>
    <dataValidation type="list" allowBlank="1" showInputMessage="1" showErrorMessage="1" sqref="C27" xr:uid="{00000000-0002-0000-0100-000002000000}">
      <formula1>$C$36:$C$40</formula1>
    </dataValidation>
    <dataValidation type="list" allowBlank="1" showInputMessage="1" showErrorMessage="1" sqref="B27" xr:uid="{00000000-0002-0000-0100-000003000000}">
      <formula1>$B$36:$B$40</formula1>
    </dataValidation>
    <dataValidation type="list" allowBlank="1" showInputMessage="1" showErrorMessage="1" sqref="E27" xr:uid="{00000000-0002-0000-0100-000004000000}">
      <formula1>$E$36:$E$40</formula1>
    </dataValidation>
    <dataValidation type="list" allowBlank="1" showInputMessage="1" showErrorMessage="1" sqref="F27" xr:uid="{00000000-0002-0000-0100-000005000000}">
      <formula1>$F$36:$F$40</formula1>
    </dataValidation>
    <dataValidation type="list" allowBlank="1" showInputMessage="1" showErrorMessage="1" sqref="G27" xr:uid="{00000000-0002-0000-0100-000006000000}">
      <formula1>$G$36:$G$40</formula1>
    </dataValidation>
    <dataValidation type="list" allowBlank="1" showInputMessage="1" showErrorMessage="1" sqref="H27" xr:uid="{00000000-0002-0000-0100-000007000000}">
      <formula1>$H$36:$H$40</formula1>
    </dataValidation>
    <dataValidation type="list" allowBlank="1" showInputMessage="1" showErrorMessage="1" sqref="I27" xr:uid="{00000000-0002-0000-0100-000008000000}">
      <formula1>$I$36:$I$40</formula1>
    </dataValidation>
    <dataValidation type="list" allowBlank="1" showInputMessage="1" showErrorMessage="1" sqref="J27" xr:uid="{00000000-0002-0000-0100-000009000000}">
      <formula1>$J$36:$J$40</formula1>
    </dataValidation>
    <dataValidation type="list" allowBlank="1" showInputMessage="1" showErrorMessage="1" sqref="K27" xr:uid="{00000000-0002-0000-0100-00000A000000}">
      <formula1>$K$36:$K$40</formula1>
    </dataValidation>
    <dataValidation type="list" allowBlank="1" showInputMessage="1" showErrorMessage="1" sqref="L27" xr:uid="{00000000-0002-0000-0100-00000B000000}">
      <formula1>$L$36:$L$40</formula1>
    </dataValidation>
    <dataValidation type="list" allowBlank="1" showInputMessage="1" showErrorMessage="1" sqref="M27:N27" xr:uid="{00000000-0002-0000-0100-00000C000000}">
      <formula1>$M$36:$M$40</formula1>
    </dataValidation>
    <dataValidation type="list" allowBlank="1" showInputMessage="1" showErrorMessage="1" sqref="R27" xr:uid="{00000000-0002-0000-0100-000000000000}">
      <formula1>$R$36:$R$40</formula1>
    </dataValidation>
    <dataValidation type="list" allowBlank="1" showInputMessage="1" showErrorMessage="1" sqref="O27" xr:uid="{00000000-0002-0000-0100-00000D000000}">
      <formula1>$O$36:$O$40</formula1>
    </dataValidation>
    <dataValidation type="list" allowBlank="1" showInputMessage="1" showErrorMessage="1" sqref="P27" xr:uid="{00000000-0002-0000-0100-00000E000000}">
      <formula1>$P$36:$P$40</formula1>
    </dataValidation>
    <dataValidation type="list" allowBlank="1" showInputMessage="1" showErrorMessage="1" sqref="Q27" xr:uid="{00000000-0002-0000-0100-00000F000000}">
      <formula1>$Q$36:$Q$40</formula1>
    </dataValidation>
    <dataValidation type="list" allowBlank="1" showInputMessage="1" showErrorMessage="1" sqref="S22:S26" xr:uid="{6534911B-DCF0-4EBC-A2DD-3F1CE0CD7472}">
      <formula1>$S$36:$S$41</formula1>
    </dataValidation>
    <dataValidation type="list" allowBlank="1" showInputMessage="1" showErrorMessage="1" sqref="B22:B26" xr:uid="{F61EEE0C-D18C-49F3-9862-C852B6D9921E}">
      <formula1>$B$36:$B$41</formula1>
    </dataValidation>
    <dataValidation type="list" allowBlank="1" showInputMessage="1" showErrorMessage="1" sqref="C22:C26" xr:uid="{425BBB0D-DBD1-43C9-A407-7BFDE7B93ADB}">
      <formula1>$C$36:$C$41</formula1>
    </dataValidation>
    <dataValidation type="list" allowBlank="1" showInputMessage="1" showErrorMessage="1" sqref="D22:D26" xr:uid="{C133A671-7E89-4855-8A43-6805D6C75563}">
      <formula1>$D$36:$D$41</formula1>
    </dataValidation>
    <dataValidation type="list" allowBlank="1" showInputMessage="1" showErrorMessage="1" sqref="E22:E26" xr:uid="{049B4754-CE9B-43A3-B75B-039E1C6ED922}">
      <formula1>$E$36:$E$41</formula1>
    </dataValidation>
    <dataValidation type="list" allowBlank="1" showInputMessage="1" showErrorMessage="1" sqref="F22:F26" xr:uid="{18E704C6-A3AA-463F-9689-CF2E89531457}">
      <formula1>$F$36:$F$41</formula1>
    </dataValidation>
    <dataValidation type="list" allowBlank="1" showInputMessage="1" showErrorMessage="1" sqref="G22:G26" xr:uid="{C4DB3634-DCB0-4449-AD1E-E07EBD5AD1D9}">
      <formula1>$G$36:$G$41</formula1>
    </dataValidation>
    <dataValidation type="list" allowBlank="1" showInputMessage="1" showErrorMessage="1" sqref="H22:H26" xr:uid="{A4AE70B8-CB98-43A1-864F-F1CD83CAA0B5}">
      <formula1>$H$36:$H$41</formula1>
    </dataValidation>
    <dataValidation type="list" allowBlank="1" showInputMessage="1" showErrorMessage="1" sqref="I22:I26" xr:uid="{B85BE860-7E3A-4F44-A660-4E99C8DA2089}">
      <formula1>$I$36:$I$41</formula1>
    </dataValidation>
    <dataValidation type="list" allowBlank="1" showInputMessage="1" showErrorMessage="1" sqref="J22:J26" xr:uid="{AF8F14B5-8964-4CD7-9C93-71028EBC5386}">
      <formula1>$J$36:$J$41</formula1>
    </dataValidation>
    <dataValidation type="list" allowBlank="1" showInputMessage="1" showErrorMessage="1" sqref="K22:K26" xr:uid="{3F6B09F6-2ADB-4564-B8EF-6D565E716C73}">
      <formula1>$K$36:$K$41</formula1>
    </dataValidation>
    <dataValidation type="list" allowBlank="1" showInputMessage="1" showErrorMessage="1" sqref="L22:L26" xr:uid="{7047BD4E-2C63-407C-BA46-D9918A5F2EAF}">
      <formula1>$L$36:$L$41</formula1>
    </dataValidation>
    <dataValidation type="list" allowBlank="1" showInputMessage="1" showErrorMessage="1" sqref="M22:M26 O22:O26" xr:uid="{6AC5B9FD-CC68-407E-9054-11928F3E9A47}">
      <formula1>$M$36:$M$41</formula1>
    </dataValidation>
    <dataValidation type="list" allowBlank="1" showInputMessage="1" showErrorMessage="1" sqref="P22:P26" xr:uid="{4FFC1ADE-7E40-4937-A8C5-0746F8C36534}">
      <formula1>$P$36:$P$41</formula1>
    </dataValidation>
    <dataValidation type="list" allowBlank="1" showInputMessage="1" showErrorMessage="1" sqref="Q22:Q26" xr:uid="{72B95F56-DA70-47F1-A916-0BE23CBB6A4F}">
      <formula1>$Q$36:$Q$41</formula1>
    </dataValidation>
    <dataValidation type="list" allowBlank="1" showInputMessage="1" showErrorMessage="1" sqref="R22:R26" xr:uid="{4D1C8144-1475-4B69-A36A-3B96D2974F86}">
      <formula1>$R$36:$R$41</formula1>
    </dataValidation>
    <dataValidation type="list" allowBlank="1" showInputMessage="1" showErrorMessage="1" sqref="T22:T26" xr:uid="{F4475D86-1BA7-4EA5-8FBF-A24D57492FCB}">
      <formula1>$T$36:$T$41</formula1>
    </dataValidation>
    <dataValidation type="list" allowBlank="1" showInputMessage="1" showErrorMessage="1" sqref="M2" xr:uid="{00000000-0002-0000-0100-000010000000}">
      <formula1>$X$2:$X$4</formula1>
    </dataValidation>
    <dataValidation type="list" allowBlank="1" showInputMessage="1" showErrorMessage="1" sqref="N22:N26" xr:uid="{1A755562-107E-470B-888F-FDBABE0ABD9D}">
      <formula1>$N$36:$N$41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48" orientation="landscape" r:id="rId1"/>
  <headerFooter alignWithMargins="0">
    <oddFooter>&amp;C&amp;"ＭＳ ゴシック,標準"- 15 -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31"/>
  <sheetViews>
    <sheetView view="pageBreakPreview" zoomScale="85" zoomScaleNormal="100" zoomScaleSheetLayoutView="85" workbookViewId="0">
      <selection activeCell="B5" sqref="B5:B6"/>
    </sheetView>
  </sheetViews>
  <sheetFormatPr defaultRowHeight="13.5" x14ac:dyDescent="0.15"/>
  <cols>
    <col min="1" max="1" width="5" customWidth="1"/>
    <col min="2" max="2" width="10.625" customWidth="1"/>
    <col min="3" max="3" width="17.625" customWidth="1"/>
    <col min="4" max="6" width="30.625" customWidth="1"/>
    <col min="7" max="7" width="15.625" customWidth="1"/>
    <col min="8" max="8" width="10.625" customWidth="1"/>
    <col min="9" max="9" width="8.625" customWidth="1"/>
    <col min="10" max="10" width="15.625" customWidth="1"/>
    <col min="11" max="11" width="10.625" customWidth="1"/>
    <col min="12" max="12" width="15.625" customWidth="1"/>
    <col min="13" max="13" width="10.625" customWidth="1"/>
    <col min="14" max="14" width="4.125" customWidth="1"/>
    <col min="16" max="16" width="10.625" customWidth="1"/>
    <col min="17" max="17" width="10.625" hidden="1" customWidth="1"/>
    <col min="18" max="18" width="20.625" customWidth="1"/>
  </cols>
  <sheetData>
    <row r="1" spans="2:21" ht="45" customHeight="1" x14ac:dyDescent="0.15">
      <c r="B1" s="269" t="s">
        <v>23</v>
      </c>
      <c r="C1" s="269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2:21" ht="14.25" x14ac:dyDescent="0.1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35" t="s">
        <v>70</v>
      </c>
    </row>
    <row r="3" spans="2:21" ht="24" x14ac:dyDescent="0.25">
      <c r="B3" s="36" t="s">
        <v>71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2:21" ht="14.25" thickBo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2:21" ht="30" customHeight="1" x14ac:dyDescent="0.15">
      <c r="B5" s="151" t="s">
        <v>0</v>
      </c>
      <c r="C5" s="152" t="s">
        <v>1</v>
      </c>
      <c r="D5" s="152" t="s">
        <v>3</v>
      </c>
      <c r="E5" s="152" t="s">
        <v>18</v>
      </c>
      <c r="F5" s="152" t="s">
        <v>17</v>
      </c>
      <c r="G5" s="276" t="s">
        <v>11</v>
      </c>
      <c r="H5" s="147" t="s">
        <v>4</v>
      </c>
      <c r="I5" s="147" t="s">
        <v>7</v>
      </c>
      <c r="J5" s="148" t="s">
        <v>8</v>
      </c>
      <c r="K5" s="149"/>
      <c r="L5" s="148" t="s">
        <v>10</v>
      </c>
      <c r="M5" s="150"/>
      <c r="N5" s="150"/>
      <c r="O5" s="150"/>
      <c r="P5" s="149"/>
      <c r="Q5" s="146" t="s">
        <v>21</v>
      </c>
      <c r="R5" s="145" t="s">
        <v>72</v>
      </c>
      <c r="S5" s="1"/>
      <c r="T5" s="1"/>
      <c r="U5" s="1"/>
    </row>
    <row r="6" spans="2:21" ht="30" customHeight="1" thickBot="1" x14ac:dyDescent="0.2">
      <c r="B6" s="278"/>
      <c r="C6" s="272"/>
      <c r="D6" s="272"/>
      <c r="E6" s="272"/>
      <c r="F6" s="272"/>
      <c r="G6" s="277"/>
      <c r="H6" s="273"/>
      <c r="I6" s="273"/>
      <c r="J6" s="37" t="s">
        <v>15</v>
      </c>
      <c r="K6" s="32" t="s">
        <v>9</v>
      </c>
      <c r="L6" s="37" t="s">
        <v>16</v>
      </c>
      <c r="M6" s="32" t="s">
        <v>12</v>
      </c>
      <c r="N6" s="274" t="s">
        <v>13</v>
      </c>
      <c r="O6" s="275"/>
      <c r="P6" s="32" t="s">
        <v>14</v>
      </c>
      <c r="Q6" s="271"/>
      <c r="R6" s="270"/>
      <c r="S6" s="1"/>
      <c r="T6" s="1"/>
      <c r="U6" s="1"/>
    </row>
    <row r="7" spans="2:21" ht="39.950000000000003" customHeight="1" thickTop="1" x14ac:dyDescent="0.15">
      <c r="B7" s="3" t="s">
        <v>75</v>
      </c>
      <c r="C7" s="4" t="s">
        <v>24</v>
      </c>
      <c r="D7" s="30" t="s">
        <v>2</v>
      </c>
      <c r="E7" s="30" t="s">
        <v>25</v>
      </c>
      <c r="F7" s="16" t="s">
        <v>19</v>
      </c>
      <c r="G7" s="5">
        <v>100000000</v>
      </c>
      <c r="H7" s="2" t="s">
        <v>5</v>
      </c>
      <c r="I7" s="6">
        <v>10</v>
      </c>
      <c r="J7" s="5">
        <v>70500000</v>
      </c>
      <c r="K7" s="7">
        <f>J7/G7</f>
        <v>0.70499999999999996</v>
      </c>
      <c r="L7" s="5">
        <v>85000000</v>
      </c>
      <c r="M7" s="7">
        <f>L7/G7</f>
        <v>0.85</v>
      </c>
      <c r="N7" s="5">
        <v>2</v>
      </c>
      <c r="O7" s="5" t="s">
        <v>27</v>
      </c>
      <c r="P7" s="6">
        <v>1</v>
      </c>
      <c r="Q7" s="22" t="s">
        <v>22</v>
      </c>
      <c r="R7" s="26"/>
      <c r="S7" s="1"/>
      <c r="T7" s="1"/>
      <c r="U7" s="1"/>
    </row>
    <row r="8" spans="2:21" ht="39.950000000000003" customHeight="1" x14ac:dyDescent="0.15">
      <c r="B8" s="3" t="s">
        <v>76</v>
      </c>
      <c r="C8" s="4" t="s">
        <v>24</v>
      </c>
      <c r="D8" s="30" t="s">
        <v>20</v>
      </c>
      <c r="E8" s="30" t="s">
        <v>26</v>
      </c>
      <c r="F8" s="31" t="s">
        <v>29</v>
      </c>
      <c r="G8" s="5">
        <v>30000000</v>
      </c>
      <c r="H8" s="2" t="s">
        <v>6</v>
      </c>
      <c r="I8" s="6">
        <v>5</v>
      </c>
      <c r="J8" s="5">
        <v>22590000</v>
      </c>
      <c r="K8" s="7">
        <f>J8/G8</f>
        <v>0.753</v>
      </c>
      <c r="L8" s="5">
        <v>27600000</v>
      </c>
      <c r="M8" s="7">
        <f>L8/G8</f>
        <v>0.92</v>
      </c>
      <c r="N8" s="5">
        <v>1</v>
      </c>
      <c r="O8" s="5" t="s">
        <v>28</v>
      </c>
      <c r="P8" s="6">
        <v>2</v>
      </c>
      <c r="Q8" s="23"/>
      <c r="R8" s="27"/>
    </row>
    <row r="9" spans="2:21" ht="39.950000000000003" customHeight="1" x14ac:dyDescent="0.15">
      <c r="B9" s="8"/>
      <c r="C9" s="9"/>
      <c r="D9" s="10"/>
      <c r="E9" s="10"/>
      <c r="F9" s="16"/>
      <c r="G9" s="11"/>
      <c r="H9" s="2"/>
      <c r="I9" s="6"/>
      <c r="J9" s="5"/>
      <c r="K9" s="7"/>
      <c r="L9" s="5"/>
      <c r="M9" s="7"/>
      <c r="N9" s="11"/>
      <c r="O9" s="5"/>
      <c r="P9" s="6"/>
      <c r="Q9" s="24"/>
      <c r="R9" s="28"/>
    </row>
    <row r="10" spans="2:21" ht="39.950000000000003" customHeight="1" x14ac:dyDescent="0.15">
      <c r="B10" s="8"/>
      <c r="C10" s="9"/>
      <c r="D10" s="10"/>
      <c r="E10" s="10"/>
      <c r="F10" s="16"/>
      <c r="G10" s="11"/>
      <c r="H10" s="2"/>
      <c r="I10" s="6"/>
      <c r="J10" s="5"/>
      <c r="K10" s="7"/>
      <c r="L10" s="5"/>
      <c r="M10" s="7"/>
      <c r="N10" s="11"/>
      <c r="O10" s="5"/>
      <c r="P10" s="6"/>
      <c r="Q10" s="24"/>
      <c r="R10" s="28"/>
    </row>
    <row r="11" spans="2:21" ht="39.950000000000003" customHeight="1" x14ac:dyDescent="0.15">
      <c r="B11" s="8"/>
      <c r="C11" s="9"/>
      <c r="D11" s="10"/>
      <c r="E11" s="10"/>
      <c r="F11" s="16"/>
      <c r="G11" s="11"/>
      <c r="H11" s="2"/>
      <c r="I11" s="6"/>
      <c r="J11" s="5"/>
      <c r="K11" s="7"/>
      <c r="L11" s="5"/>
      <c r="M11" s="7"/>
      <c r="N11" s="11"/>
      <c r="O11" s="5"/>
      <c r="P11" s="6"/>
      <c r="Q11" s="24"/>
      <c r="R11" s="28"/>
    </row>
    <row r="12" spans="2:21" ht="39.950000000000003" customHeight="1" x14ac:dyDescent="0.15">
      <c r="B12" s="8"/>
      <c r="C12" s="9"/>
      <c r="D12" s="10"/>
      <c r="E12" s="10"/>
      <c r="F12" s="16"/>
      <c r="G12" s="11"/>
      <c r="H12" s="2"/>
      <c r="I12" s="6"/>
      <c r="J12" s="5"/>
      <c r="K12" s="7"/>
      <c r="L12" s="5"/>
      <c r="M12" s="7"/>
      <c r="N12" s="11"/>
      <c r="O12" s="5"/>
      <c r="P12" s="6"/>
      <c r="Q12" s="24"/>
      <c r="R12" s="28"/>
    </row>
    <row r="13" spans="2:21" ht="39.950000000000003" customHeight="1" x14ac:dyDescent="0.15">
      <c r="B13" s="8"/>
      <c r="C13" s="9"/>
      <c r="D13" s="10"/>
      <c r="E13" s="10"/>
      <c r="F13" s="16"/>
      <c r="G13" s="11"/>
      <c r="H13" s="2"/>
      <c r="I13" s="6"/>
      <c r="J13" s="5"/>
      <c r="K13" s="7"/>
      <c r="L13" s="5"/>
      <c r="M13" s="7"/>
      <c r="N13" s="11"/>
      <c r="O13" s="5"/>
      <c r="P13" s="6"/>
      <c r="Q13" s="24"/>
      <c r="R13" s="28"/>
    </row>
    <row r="14" spans="2:21" ht="39.950000000000003" customHeight="1" x14ac:dyDescent="0.15">
      <c r="B14" s="8"/>
      <c r="C14" s="9"/>
      <c r="D14" s="10"/>
      <c r="E14" s="10"/>
      <c r="F14" s="16"/>
      <c r="G14" s="11"/>
      <c r="H14" s="2"/>
      <c r="I14" s="6"/>
      <c r="J14" s="5"/>
      <c r="K14" s="7"/>
      <c r="L14" s="5"/>
      <c r="M14" s="7"/>
      <c r="N14" s="11"/>
      <c r="O14" s="5"/>
      <c r="P14" s="6"/>
      <c r="Q14" s="24"/>
      <c r="R14" s="28"/>
    </row>
    <row r="15" spans="2:21" ht="39.950000000000003" customHeight="1" x14ac:dyDescent="0.15">
      <c r="B15" s="8"/>
      <c r="C15" s="9"/>
      <c r="D15" s="10"/>
      <c r="E15" s="10"/>
      <c r="F15" s="16"/>
      <c r="G15" s="11"/>
      <c r="H15" s="2"/>
      <c r="I15" s="6"/>
      <c r="J15" s="5"/>
      <c r="K15" s="7"/>
      <c r="L15" s="5"/>
      <c r="M15" s="7"/>
      <c r="N15" s="11"/>
      <c r="O15" s="5"/>
      <c r="P15" s="6"/>
      <c r="Q15" s="24"/>
      <c r="R15" s="28"/>
    </row>
    <row r="16" spans="2:21" ht="39.950000000000003" customHeight="1" x14ac:dyDescent="0.15">
      <c r="B16" s="8"/>
      <c r="C16" s="9"/>
      <c r="D16" s="10"/>
      <c r="E16" s="10"/>
      <c r="F16" s="16"/>
      <c r="G16" s="11"/>
      <c r="H16" s="2"/>
      <c r="I16" s="6"/>
      <c r="J16" s="5"/>
      <c r="K16" s="7"/>
      <c r="L16" s="5"/>
      <c r="M16" s="7"/>
      <c r="N16" s="11"/>
      <c r="O16" s="5"/>
      <c r="P16" s="6"/>
      <c r="Q16" s="24"/>
      <c r="R16" s="28"/>
    </row>
    <row r="17" spans="2:18" ht="39.950000000000003" customHeight="1" x14ac:dyDescent="0.15">
      <c r="B17" s="8"/>
      <c r="C17" s="9"/>
      <c r="D17" s="10"/>
      <c r="E17" s="10"/>
      <c r="F17" s="16"/>
      <c r="G17" s="11"/>
      <c r="H17" s="2"/>
      <c r="I17" s="6"/>
      <c r="J17" s="5"/>
      <c r="K17" s="7"/>
      <c r="L17" s="5"/>
      <c r="M17" s="7"/>
      <c r="N17" s="11"/>
      <c r="O17" s="5"/>
      <c r="P17" s="6"/>
      <c r="Q17" s="24"/>
      <c r="R17" s="28"/>
    </row>
    <row r="18" spans="2:18" ht="39.950000000000003" customHeight="1" x14ac:dyDescent="0.15">
      <c r="B18" s="8"/>
      <c r="C18" s="9"/>
      <c r="D18" s="10"/>
      <c r="E18" s="10"/>
      <c r="F18" s="16"/>
      <c r="G18" s="11"/>
      <c r="H18" s="2"/>
      <c r="I18" s="6"/>
      <c r="J18" s="5"/>
      <c r="K18" s="7"/>
      <c r="L18" s="5"/>
      <c r="M18" s="7"/>
      <c r="N18" s="11"/>
      <c r="O18" s="5"/>
      <c r="P18" s="6"/>
      <c r="Q18" s="24"/>
      <c r="R18" s="28"/>
    </row>
    <row r="19" spans="2:18" ht="39.950000000000003" customHeight="1" x14ac:dyDescent="0.15">
      <c r="B19" s="8"/>
      <c r="C19" s="9"/>
      <c r="D19" s="10"/>
      <c r="E19" s="10"/>
      <c r="F19" s="16"/>
      <c r="G19" s="11"/>
      <c r="H19" s="2"/>
      <c r="I19" s="6"/>
      <c r="J19" s="5"/>
      <c r="K19" s="7"/>
      <c r="L19" s="5"/>
      <c r="M19" s="7"/>
      <c r="N19" s="11"/>
      <c r="O19" s="5"/>
      <c r="P19" s="6"/>
      <c r="Q19" s="24"/>
      <c r="R19" s="28"/>
    </row>
    <row r="20" spans="2:18" ht="39.950000000000003" customHeight="1" x14ac:dyDescent="0.15">
      <c r="B20" s="8"/>
      <c r="C20" s="9"/>
      <c r="D20" s="10"/>
      <c r="E20" s="10"/>
      <c r="F20" s="16"/>
      <c r="G20" s="11"/>
      <c r="H20" s="2"/>
      <c r="I20" s="6"/>
      <c r="J20" s="5"/>
      <c r="K20" s="7"/>
      <c r="L20" s="5"/>
      <c r="M20" s="7"/>
      <c r="N20" s="11"/>
      <c r="O20" s="5"/>
      <c r="P20" s="6"/>
      <c r="Q20" s="24"/>
      <c r="R20" s="28"/>
    </row>
    <row r="21" spans="2:18" ht="39.950000000000003" customHeight="1" x14ac:dyDescent="0.15">
      <c r="B21" s="8"/>
      <c r="C21" s="9"/>
      <c r="D21" s="10"/>
      <c r="E21" s="10"/>
      <c r="F21" s="16"/>
      <c r="G21" s="11"/>
      <c r="H21" s="2"/>
      <c r="I21" s="6"/>
      <c r="J21" s="5"/>
      <c r="K21" s="7"/>
      <c r="L21" s="5"/>
      <c r="M21" s="7"/>
      <c r="N21" s="11"/>
      <c r="O21" s="5"/>
      <c r="P21" s="6"/>
      <c r="Q21" s="24"/>
      <c r="R21" s="28"/>
    </row>
    <row r="22" spans="2:18" ht="39.950000000000003" customHeight="1" x14ac:dyDescent="0.15">
      <c r="B22" s="8"/>
      <c r="C22" s="9"/>
      <c r="D22" s="10"/>
      <c r="E22" s="10"/>
      <c r="F22" s="16"/>
      <c r="G22" s="11"/>
      <c r="H22" s="2"/>
      <c r="I22" s="6"/>
      <c r="J22" s="5"/>
      <c r="K22" s="7"/>
      <c r="L22" s="5"/>
      <c r="M22" s="7"/>
      <c r="N22" s="11"/>
      <c r="O22" s="5"/>
      <c r="P22" s="6"/>
      <c r="Q22" s="24"/>
      <c r="R22" s="28"/>
    </row>
    <row r="23" spans="2:18" ht="39.950000000000003" customHeight="1" x14ac:dyDescent="0.15">
      <c r="B23" s="8"/>
      <c r="C23" s="9"/>
      <c r="D23" s="10"/>
      <c r="E23" s="10"/>
      <c r="F23" s="16"/>
      <c r="G23" s="11"/>
      <c r="H23" s="2"/>
      <c r="I23" s="6"/>
      <c r="J23" s="5"/>
      <c r="K23" s="7"/>
      <c r="L23" s="5"/>
      <c r="M23" s="7"/>
      <c r="N23" s="11"/>
      <c r="O23" s="5"/>
      <c r="P23" s="6"/>
      <c r="Q23" s="24"/>
      <c r="R23" s="28"/>
    </row>
    <row r="24" spans="2:18" ht="39.950000000000003" customHeight="1" x14ac:dyDescent="0.15">
      <c r="B24" s="8"/>
      <c r="C24" s="9"/>
      <c r="D24" s="10"/>
      <c r="E24" s="10"/>
      <c r="F24" s="16"/>
      <c r="G24" s="11"/>
      <c r="H24" s="2"/>
      <c r="I24" s="6"/>
      <c r="J24" s="5"/>
      <c r="K24" s="7"/>
      <c r="L24" s="5"/>
      <c r="M24" s="7"/>
      <c r="N24" s="11"/>
      <c r="O24" s="5"/>
      <c r="P24" s="6"/>
      <c r="Q24" s="24"/>
      <c r="R24" s="28"/>
    </row>
    <row r="25" spans="2:18" ht="39.950000000000003" customHeight="1" x14ac:dyDescent="0.15">
      <c r="B25" s="8"/>
      <c r="C25" s="9"/>
      <c r="D25" s="10"/>
      <c r="E25" s="10"/>
      <c r="F25" s="16"/>
      <c r="G25" s="11"/>
      <c r="H25" s="2"/>
      <c r="I25" s="6"/>
      <c r="J25" s="5"/>
      <c r="K25" s="7"/>
      <c r="L25" s="5"/>
      <c r="M25" s="7"/>
      <c r="N25" s="11"/>
      <c r="O25" s="5"/>
      <c r="P25" s="6"/>
      <c r="Q25" s="24"/>
      <c r="R25" s="28"/>
    </row>
    <row r="26" spans="2:18" ht="39.950000000000003" customHeight="1" thickBot="1" x14ac:dyDescent="0.2">
      <c r="B26" s="12"/>
      <c r="C26" s="13"/>
      <c r="D26" s="14"/>
      <c r="E26" s="14"/>
      <c r="F26" s="17"/>
      <c r="G26" s="15"/>
      <c r="H26" s="18"/>
      <c r="I26" s="19"/>
      <c r="J26" s="20"/>
      <c r="K26" s="21"/>
      <c r="L26" s="20"/>
      <c r="M26" s="21"/>
      <c r="N26" s="15"/>
      <c r="O26" s="20"/>
      <c r="P26" s="19"/>
      <c r="Q26" s="25"/>
      <c r="R26" s="29"/>
    </row>
    <row r="27" spans="2:18" ht="17.25" x14ac:dyDescent="0.2">
      <c r="B27" s="144" t="s">
        <v>77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</row>
    <row r="28" spans="2:18" x14ac:dyDescent="0.15">
      <c r="O28" t="s">
        <v>27</v>
      </c>
    </row>
    <row r="29" spans="2:18" x14ac:dyDescent="0.15">
      <c r="O29" t="s">
        <v>28</v>
      </c>
    </row>
    <row r="30" spans="2:18" x14ac:dyDescent="0.15">
      <c r="H30" s="1" t="s">
        <v>5</v>
      </c>
    </row>
    <row r="31" spans="2:18" x14ac:dyDescent="0.15">
      <c r="H31" s="1" t="s">
        <v>6</v>
      </c>
    </row>
  </sheetData>
  <mergeCells count="15">
    <mergeCell ref="B27:R27"/>
    <mergeCell ref="B5:B6"/>
    <mergeCell ref="C5:C6"/>
    <mergeCell ref="D5:D6"/>
    <mergeCell ref="E5:E6"/>
    <mergeCell ref="B1:C1"/>
    <mergeCell ref="R5:R6"/>
    <mergeCell ref="Q5:Q6"/>
    <mergeCell ref="F5:F6"/>
    <mergeCell ref="H5:H6"/>
    <mergeCell ref="I5:I6"/>
    <mergeCell ref="J5:K5"/>
    <mergeCell ref="L5:P5"/>
    <mergeCell ref="N6:O6"/>
    <mergeCell ref="G5:G6"/>
  </mergeCells>
  <phoneticPr fontId="2"/>
  <conditionalFormatting sqref="H7:H26">
    <cfRule type="cellIs" dxfId="1" priority="1" stopIfTrue="1" operator="equal">
      <formula>"有"</formula>
    </cfRule>
  </conditionalFormatting>
  <conditionalFormatting sqref="O7:O26">
    <cfRule type="cellIs" dxfId="0" priority="2" stopIfTrue="1" operator="equal">
      <formula>"逆転入札"</formula>
    </cfRule>
  </conditionalFormatting>
  <dataValidations count="2">
    <dataValidation type="list" allowBlank="1" showInputMessage="1" showErrorMessage="1" sqref="H7:H26" xr:uid="{00000000-0002-0000-0200-000000000000}">
      <formula1>$H$30:$H$31</formula1>
    </dataValidation>
    <dataValidation type="list" allowBlank="1" showInputMessage="1" showErrorMessage="1" sqref="O7:O10" xr:uid="{00000000-0002-0000-0200-000001000000}">
      <formula1>$O$28:$O$29</formula1>
    </dataValidation>
  </dataValidations>
  <printOptions horizontalCentered="1"/>
  <pageMargins left="0.39370078740157483" right="0.39370078740157483" top="0.78740157480314965" bottom="0.59055118110236227" header="0.51181102362204722" footer="0.51181102362204722"/>
  <pageSetup paperSize="9" scale="55" orientation="landscape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8137-F0B2-41F8-AABD-AAACC939AFFE}">
  <sheetPr>
    <tabColor indexed="51"/>
    <pageSetUpPr fitToPage="1"/>
  </sheetPr>
  <dimension ref="A1:Y43"/>
  <sheetViews>
    <sheetView view="pageBreakPreview" zoomScale="75" zoomScaleNormal="75" zoomScaleSheetLayoutView="75" workbookViewId="0">
      <selection activeCell="R5" sqref="R5:S7"/>
    </sheetView>
  </sheetViews>
  <sheetFormatPr defaultRowHeight="13.5" x14ac:dyDescent="0.15"/>
  <cols>
    <col min="1" max="1" width="17.25" style="45" bestFit="1" customWidth="1"/>
    <col min="2" max="21" width="12.625" style="45" customWidth="1"/>
    <col min="22" max="22" width="14.625" style="45" customWidth="1"/>
    <col min="23" max="32" width="15.625" style="45" customWidth="1"/>
    <col min="33" max="16384" width="9" style="45"/>
  </cols>
  <sheetData>
    <row r="1" spans="1:25" ht="24" customHeight="1" x14ac:dyDescent="0.15">
      <c r="A1" s="44"/>
      <c r="V1" s="46" t="s">
        <v>93</v>
      </c>
      <c r="W1" s="46"/>
    </row>
    <row r="2" spans="1:25" ht="30" customHeight="1" x14ac:dyDescent="0.15">
      <c r="B2" s="47"/>
      <c r="E2" s="240" t="s">
        <v>33</v>
      </c>
      <c r="F2" s="241"/>
      <c r="G2" s="241"/>
      <c r="H2" s="241"/>
      <c r="I2" s="241"/>
      <c r="J2" s="241"/>
      <c r="K2" s="241"/>
      <c r="L2" s="241"/>
      <c r="M2" s="246" t="s">
        <v>66</v>
      </c>
      <c r="N2" s="246"/>
      <c r="O2" s="49" t="s">
        <v>34</v>
      </c>
      <c r="X2" s="50" t="s">
        <v>66</v>
      </c>
      <c r="Y2" s="49"/>
    </row>
    <row r="3" spans="1:25" ht="18" customHeight="1" thickBot="1" x14ac:dyDescent="0.2">
      <c r="A3" s="48"/>
      <c r="S3" s="49"/>
      <c r="T3" s="49"/>
      <c r="U3" s="49"/>
      <c r="V3" s="49"/>
      <c r="W3" s="49"/>
      <c r="X3" s="50" t="s">
        <v>67</v>
      </c>
      <c r="Y3" s="49"/>
    </row>
    <row r="4" spans="1:25" ht="33" customHeight="1" thickBot="1" x14ac:dyDescent="0.2">
      <c r="A4" s="51" t="s">
        <v>35</v>
      </c>
      <c r="B4" s="52" t="s">
        <v>0</v>
      </c>
      <c r="C4" s="242" t="s">
        <v>36</v>
      </c>
      <c r="D4" s="243"/>
      <c r="E4" s="243"/>
      <c r="F4" s="242" t="s">
        <v>37</v>
      </c>
      <c r="G4" s="243"/>
      <c r="H4" s="244"/>
      <c r="I4" s="242" t="s">
        <v>38</v>
      </c>
      <c r="J4" s="243"/>
      <c r="K4" s="244"/>
      <c r="L4" s="245" t="s">
        <v>114</v>
      </c>
      <c r="M4" s="161"/>
      <c r="N4" s="83"/>
      <c r="O4" s="160" t="s">
        <v>84</v>
      </c>
      <c r="P4" s="161"/>
      <c r="Q4" s="49"/>
      <c r="R4" s="189" t="s">
        <v>39</v>
      </c>
      <c r="S4" s="190"/>
      <c r="T4" s="53"/>
      <c r="U4" s="53"/>
      <c r="V4" s="53"/>
      <c r="W4" s="53"/>
      <c r="X4" s="50" t="s">
        <v>68</v>
      </c>
    </row>
    <row r="5" spans="1:25" ht="30" customHeight="1" x14ac:dyDescent="0.15">
      <c r="A5" s="219" t="s">
        <v>74</v>
      </c>
      <c r="B5" s="222" t="s">
        <v>115</v>
      </c>
      <c r="C5" s="182" t="s">
        <v>116</v>
      </c>
      <c r="D5" s="183"/>
      <c r="E5" s="184"/>
      <c r="F5" s="182" t="s">
        <v>117</v>
      </c>
      <c r="G5" s="183"/>
      <c r="H5" s="184"/>
      <c r="I5" s="182" t="s">
        <v>118</v>
      </c>
      <c r="J5" s="183"/>
      <c r="K5" s="184"/>
      <c r="L5" s="166">
        <v>145000000</v>
      </c>
      <c r="M5" s="163"/>
      <c r="N5" s="84"/>
      <c r="O5" s="162">
        <v>116435000</v>
      </c>
      <c r="P5" s="163"/>
      <c r="R5" s="191">
        <v>45017</v>
      </c>
      <c r="S5" s="192"/>
    </row>
    <row r="6" spans="1:25" ht="30" customHeight="1" x14ac:dyDescent="0.15">
      <c r="A6" s="220"/>
      <c r="B6" s="223"/>
      <c r="C6" s="182"/>
      <c r="D6" s="183"/>
      <c r="E6" s="184"/>
      <c r="F6" s="182"/>
      <c r="G6" s="183"/>
      <c r="H6" s="184"/>
      <c r="I6" s="182"/>
      <c r="J6" s="183"/>
      <c r="K6" s="184"/>
      <c r="L6" s="166"/>
      <c r="M6" s="163"/>
      <c r="N6" s="84"/>
      <c r="O6" s="162"/>
      <c r="P6" s="163"/>
      <c r="R6" s="191"/>
      <c r="S6" s="192"/>
    </row>
    <row r="7" spans="1:25" ht="30" customHeight="1" thickBot="1" x14ac:dyDescent="0.2">
      <c r="A7" s="221"/>
      <c r="B7" s="224"/>
      <c r="C7" s="185"/>
      <c r="D7" s="186"/>
      <c r="E7" s="187"/>
      <c r="F7" s="185"/>
      <c r="G7" s="186"/>
      <c r="H7" s="187"/>
      <c r="I7" s="185"/>
      <c r="J7" s="186"/>
      <c r="K7" s="187"/>
      <c r="L7" s="167"/>
      <c r="M7" s="165"/>
      <c r="N7" s="84"/>
      <c r="O7" s="164"/>
      <c r="P7" s="165"/>
      <c r="R7" s="193"/>
      <c r="S7" s="194"/>
    </row>
    <row r="8" spans="1:25" ht="18" customHeight="1" x14ac:dyDescent="0.15"/>
    <row r="9" spans="1:25" ht="30" customHeight="1" thickBot="1" x14ac:dyDescent="0.25">
      <c r="A9" s="54" t="s">
        <v>40</v>
      </c>
      <c r="T9" s="172"/>
      <c r="U9" s="196"/>
    </row>
    <row r="10" spans="1:25" ht="30" customHeight="1" x14ac:dyDescent="0.15">
      <c r="A10" s="214" t="s">
        <v>41</v>
      </c>
      <c r="B10" s="234" t="s">
        <v>42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6"/>
      <c r="V10" s="155" t="s">
        <v>98</v>
      </c>
      <c r="W10" s="55"/>
    </row>
    <row r="11" spans="1:25" ht="30" customHeight="1" x14ac:dyDescent="0.15">
      <c r="A11" s="217"/>
      <c r="B11" s="229" t="s">
        <v>43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1"/>
      <c r="U11" s="251" t="s">
        <v>44</v>
      </c>
      <c r="V11" s="156"/>
    </row>
    <row r="12" spans="1:25" ht="30" customHeight="1" x14ac:dyDescent="0.15">
      <c r="A12" s="217"/>
      <c r="B12" s="225" t="s">
        <v>45</v>
      </c>
      <c r="C12" s="226"/>
      <c r="D12" s="226"/>
      <c r="E12" s="226"/>
      <c r="F12" s="228"/>
      <c r="G12" s="173" t="s">
        <v>46</v>
      </c>
      <c r="H12" s="174"/>
      <c r="I12" s="174"/>
      <c r="J12" s="174"/>
      <c r="K12" s="175"/>
      <c r="L12" s="256" t="s">
        <v>32</v>
      </c>
      <c r="M12" s="257"/>
      <c r="N12" s="257"/>
      <c r="O12" s="258"/>
      <c r="P12" s="237" t="s">
        <v>47</v>
      </c>
      <c r="Q12" s="238"/>
      <c r="R12" s="238"/>
      <c r="S12" s="238"/>
      <c r="T12" s="239"/>
      <c r="U12" s="252"/>
      <c r="V12" s="156"/>
    </row>
    <row r="13" spans="1:25" ht="30" customHeight="1" x14ac:dyDescent="0.15">
      <c r="A13" s="217"/>
      <c r="B13" s="225" t="s">
        <v>48</v>
      </c>
      <c r="C13" s="226"/>
      <c r="D13" s="227"/>
      <c r="E13" s="56" t="s">
        <v>49</v>
      </c>
      <c r="F13" s="176" t="s">
        <v>50</v>
      </c>
      <c r="G13" s="178" t="s">
        <v>85</v>
      </c>
      <c r="H13" s="168" t="s">
        <v>86</v>
      </c>
      <c r="I13" s="170" t="s">
        <v>51</v>
      </c>
      <c r="J13" s="168" t="s">
        <v>94</v>
      </c>
      <c r="K13" s="264" t="s">
        <v>95</v>
      </c>
      <c r="L13" s="262" t="s">
        <v>86</v>
      </c>
      <c r="M13" s="261" t="s">
        <v>52</v>
      </c>
      <c r="N13" s="249" t="s">
        <v>112</v>
      </c>
      <c r="O13" s="247" t="s">
        <v>96</v>
      </c>
      <c r="P13" s="259" t="s">
        <v>53</v>
      </c>
      <c r="Q13" s="232" t="s">
        <v>87</v>
      </c>
      <c r="R13" s="232" t="s">
        <v>113</v>
      </c>
      <c r="S13" s="232" t="s">
        <v>88</v>
      </c>
      <c r="T13" s="254" t="s">
        <v>97</v>
      </c>
      <c r="U13" s="252"/>
      <c r="V13" s="156"/>
    </row>
    <row r="14" spans="1:25" ht="30" customHeight="1" thickBot="1" x14ac:dyDescent="0.2">
      <c r="A14" s="218"/>
      <c r="B14" s="57" t="s">
        <v>54</v>
      </c>
      <c r="C14" s="58" t="s">
        <v>55</v>
      </c>
      <c r="D14" s="58" t="s">
        <v>56</v>
      </c>
      <c r="E14" s="58" t="s">
        <v>57</v>
      </c>
      <c r="F14" s="177"/>
      <c r="G14" s="179"/>
      <c r="H14" s="169"/>
      <c r="I14" s="171"/>
      <c r="J14" s="169"/>
      <c r="K14" s="265"/>
      <c r="L14" s="263"/>
      <c r="M14" s="250"/>
      <c r="N14" s="250"/>
      <c r="O14" s="248"/>
      <c r="P14" s="260"/>
      <c r="Q14" s="233"/>
      <c r="R14" s="233"/>
      <c r="S14" s="233"/>
      <c r="T14" s="255"/>
      <c r="U14" s="253"/>
      <c r="V14" s="157"/>
    </row>
    <row r="15" spans="1:25" ht="30" customHeight="1" thickBot="1" x14ac:dyDescent="0.2">
      <c r="A15" s="59">
        <v>100</v>
      </c>
      <c r="B15" s="86" t="str">
        <f>B36</f>
        <v>-</v>
      </c>
      <c r="C15" s="87">
        <f t="shared" ref="C15:T15" si="0">C36</f>
        <v>2</v>
      </c>
      <c r="D15" s="87">
        <f t="shared" si="0"/>
        <v>0.5</v>
      </c>
      <c r="E15" s="87">
        <f t="shared" si="0"/>
        <v>1.5</v>
      </c>
      <c r="F15" s="88">
        <f t="shared" si="0"/>
        <v>5</v>
      </c>
      <c r="G15" s="89">
        <f t="shared" si="0"/>
        <v>2</v>
      </c>
      <c r="H15" s="90">
        <f t="shared" si="0"/>
        <v>2</v>
      </c>
      <c r="I15" s="90">
        <f t="shared" si="0"/>
        <v>1</v>
      </c>
      <c r="J15" s="90">
        <f t="shared" si="0"/>
        <v>0.5</v>
      </c>
      <c r="K15" s="91">
        <f t="shared" si="0"/>
        <v>0.5</v>
      </c>
      <c r="L15" s="92">
        <f t="shared" si="0"/>
        <v>1.5</v>
      </c>
      <c r="M15" s="93">
        <f t="shared" si="0"/>
        <v>1</v>
      </c>
      <c r="N15" s="93">
        <f t="shared" si="0"/>
        <v>0.5</v>
      </c>
      <c r="O15" s="94">
        <f t="shared" si="0"/>
        <v>1</v>
      </c>
      <c r="P15" s="95">
        <f t="shared" si="0"/>
        <v>2</v>
      </c>
      <c r="Q15" s="96">
        <f t="shared" si="0"/>
        <v>1</v>
      </c>
      <c r="R15" s="96">
        <f t="shared" si="0"/>
        <v>1</v>
      </c>
      <c r="S15" s="96">
        <f t="shared" si="0"/>
        <v>1</v>
      </c>
      <c r="T15" s="96">
        <f t="shared" si="0"/>
        <v>1</v>
      </c>
      <c r="U15" s="97">
        <f>SUM(B15:T15)</f>
        <v>25</v>
      </c>
      <c r="V15" s="98">
        <f>A15+U15</f>
        <v>125</v>
      </c>
    </row>
    <row r="16" spans="1:25" ht="18" customHeight="1" x14ac:dyDescent="0.15"/>
    <row r="17" spans="1:22" ht="30" customHeight="1" thickBot="1" x14ac:dyDescent="0.25">
      <c r="A17" s="54" t="s">
        <v>31</v>
      </c>
      <c r="U17" s="60"/>
      <c r="V17" s="61"/>
    </row>
    <row r="18" spans="1:22" ht="30" customHeight="1" x14ac:dyDescent="0.15">
      <c r="A18" s="214" t="s">
        <v>58</v>
      </c>
      <c r="B18" s="234" t="s">
        <v>59</v>
      </c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6"/>
      <c r="U18" s="266" t="s">
        <v>90</v>
      </c>
      <c r="V18" s="62"/>
    </row>
    <row r="19" spans="1:22" ht="30" customHeight="1" x14ac:dyDescent="0.15">
      <c r="A19" s="215"/>
      <c r="B19" s="225" t="s">
        <v>45</v>
      </c>
      <c r="C19" s="226"/>
      <c r="D19" s="226"/>
      <c r="E19" s="226"/>
      <c r="F19" s="228"/>
      <c r="G19" s="173" t="s">
        <v>46</v>
      </c>
      <c r="H19" s="174"/>
      <c r="I19" s="174"/>
      <c r="J19" s="174"/>
      <c r="K19" s="175"/>
      <c r="L19" s="256" t="s">
        <v>32</v>
      </c>
      <c r="M19" s="257"/>
      <c r="N19" s="257"/>
      <c r="O19" s="258"/>
      <c r="P19" s="237" t="s">
        <v>47</v>
      </c>
      <c r="Q19" s="238"/>
      <c r="R19" s="238"/>
      <c r="S19" s="238"/>
      <c r="T19" s="239"/>
      <c r="U19" s="267"/>
      <c r="V19" s="49"/>
    </row>
    <row r="20" spans="1:22" ht="30" customHeight="1" x14ac:dyDescent="0.15">
      <c r="A20" s="215"/>
      <c r="B20" s="225" t="s">
        <v>48</v>
      </c>
      <c r="C20" s="226"/>
      <c r="D20" s="227"/>
      <c r="E20" s="56" t="s">
        <v>49</v>
      </c>
      <c r="F20" s="176" t="s">
        <v>50</v>
      </c>
      <c r="G20" s="178" t="s">
        <v>85</v>
      </c>
      <c r="H20" s="168" t="s">
        <v>86</v>
      </c>
      <c r="I20" s="170" t="s">
        <v>51</v>
      </c>
      <c r="J20" s="168" t="s">
        <v>94</v>
      </c>
      <c r="K20" s="264" t="s">
        <v>95</v>
      </c>
      <c r="L20" s="262" t="s">
        <v>86</v>
      </c>
      <c r="M20" s="261" t="s">
        <v>52</v>
      </c>
      <c r="N20" s="249" t="s">
        <v>112</v>
      </c>
      <c r="O20" s="247" t="s">
        <v>96</v>
      </c>
      <c r="P20" s="259" t="s">
        <v>53</v>
      </c>
      <c r="Q20" s="232" t="s">
        <v>87</v>
      </c>
      <c r="R20" s="232" t="s">
        <v>113</v>
      </c>
      <c r="S20" s="232" t="s">
        <v>88</v>
      </c>
      <c r="T20" s="254" t="s">
        <v>97</v>
      </c>
      <c r="U20" s="267"/>
      <c r="V20" s="49"/>
    </row>
    <row r="21" spans="1:22" ht="30" customHeight="1" thickBot="1" x14ac:dyDescent="0.2">
      <c r="A21" s="216"/>
      <c r="B21" s="57" t="s">
        <v>54</v>
      </c>
      <c r="C21" s="58" t="s">
        <v>55</v>
      </c>
      <c r="D21" s="58" t="s">
        <v>56</v>
      </c>
      <c r="E21" s="58" t="s">
        <v>57</v>
      </c>
      <c r="F21" s="177"/>
      <c r="G21" s="179"/>
      <c r="H21" s="169"/>
      <c r="I21" s="171"/>
      <c r="J21" s="169"/>
      <c r="K21" s="265"/>
      <c r="L21" s="263"/>
      <c r="M21" s="250"/>
      <c r="N21" s="250"/>
      <c r="O21" s="248"/>
      <c r="P21" s="260"/>
      <c r="Q21" s="233"/>
      <c r="R21" s="233"/>
      <c r="S21" s="233"/>
      <c r="T21" s="255"/>
      <c r="U21" s="268"/>
      <c r="V21" s="49"/>
    </row>
    <row r="22" spans="1:22" ht="30" customHeight="1" x14ac:dyDescent="0.15">
      <c r="A22" s="63" t="s">
        <v>99</v>
      </c>
      <c r="B22" s="99" t="s">
        <v>110</v>
      </c>
      <c r="C22" s="100">
        <v>2</v>
      </c>
      <c r="D22" s="100">
        <v>0</v>
      </c>
      <c r="E22" s="100">
        <v>1</v>
      </c>
      <c r="F22" s="101">
        <v>4</v>
      </c>
      <c r="G22" s="102">
        <v>2</v>
      </c>
      <c r="H22" s="103">
        <v>2</v>
      </c>
      <c r="I22" s="103">
        <v>1</v>
      </c>
      <c r="J22" s="103">
        <v>0.5</v>
      </c>
      <c r="K22" s="104">
        <v>0.25</v>
      </c>
      <c r="L22" s="105">
        <v>1.5</v>
      </c>
      <c r="M22" s="106">
        <v>0.5</v>
      </c>
      <c r="N22" s="106">
        <v>0.25</v>
      </c>
      <c r="O22" s="107">
        <v>0.5</v>
      </c>
      <c r="P22" s="108">
        <v>2</v>
      </c>
      <c r="Q22" s="109">
        <v>1</v>
      </c>
      <c r="R22" s="109">
        <v>1</v>
      </c>
      <c r="S22" s="109">
        <v>0.5</v>
      </c>
      <c r="T22" s="110">
        <v>0.5</v>
      </c>
      <c r="U22" s="111">
        <f>SUM(B22:T22)</f>
        <v>20.5</v>
      </c>
      <c r="V22" s="64"/>
    </row>
    <row r="23" spans="1:22" ht="30" customHeight="1" x14ac:dyDescent="0.15">
      <c r="A23" s="65" t="s">
        <v>100</v>
      </c>
      <c r="B23" s="112" t="s">
        <v>110</v>
      </c>
      <c r="C23" s="113">
        <v>0</v>
      </c>
      <c r="D23" s="113">
        <v>0</v>
      </c>
      <c r="E23" s="113">
        <v>1.5</v>
      </c>
      <c r="F23" s="114">
        <v>2</v>
      </c>
      <c r="G23" s="115">
        <v>1</v>
      </c>
      <c r="H23" s="116">
        <v>1</v>
      </c>
      <c r="I23" s="116">
        <v>1</v>
      </c>
      <c r="J23" s="116">
        <v>0</v>
      </c>
      <c r="K23" s="117">
        <v>0</v>
      </c>
      <c r="L23" s="118">
        <v>1</v>
      </c>
      <c r="M23" s="119">
        <v>1</v>
      </c>
      <c r="N23" s="119">
        <v>0.25</v>
      </c>
      <c r="O23" s="120">
        <v>1</v>
      </c>
      <c r="P23" s="121">
        <v>2</v>
      </c>
      <c r="Q23" s="122">
        <v>1</v>
      </c>
      <c r="R23" s="122">
        <v>0.5</v>
      </c>
      <c r="S23" s="122">
        <v>0.5</v>
      </c>
      <c r="T23" s="123">
        <v>1</v>
      </c>
      <c r="U23" s="124">
        <f>SUM(B23:T23)</f>
        <v>14.75</v>
      </c>
      <c r="V23" s="64"/>
    </row>
    <row r="24" spans="1:22" ht="30" customHeight="1" x14ac:dyDescent="0.15">
      <c r="A24" s="65" t="s">
        <v>101</v>
      </c>
      <c r="B24" s="112" t="s">
        <v>110</v>
      </c>
      <c r="C24" s="113">
        <v>0</v>
      </c>
      <c r="D24" s="113">
        <v>0.5</v>
      </c>
      <c r="E24" s="113">
        <v>0</v>
      </c>
      <c r="F24" s="114">
        <v>3</v>
      </c>
      <c r="G24" s="115">
        <v>2</v>
      </c>
      <c r="H24" s="116">
        <v>2</v>
      </c>
      <c r="I24" s="116">
        <v>0.5</v>
      </c>
      <c r="J24" s="116">
        <v>0</v>
      </c>
      <c r="K24" s="117">
        <v>0.5</v>
      </c>
      <c r="L24" s="118">
        <v>1.5</v>
      </c>
      <c r="M24" s="119">
        <v>0</v>
      </c>
      <c r="N24" s="119">
        <v>0</v>
      </c>
      <c r="O24" s="120">
        <v>1</v>
      </c>
      <c r="P24" s="121">
        <v>2</v>
      </c>
      <c r="Q24" s="122">
        <v>1</v>
      </c>
      <c r="R24" s="122">
        <v>0</v>
      </c>
      <c r="S24" s="122">
        <v>1</v>
      </c>
      <c r="T24" s="123">
        <v>0.5</v>
      </c>
      <c r="U24" s="124">
        <f>SUM(B24:T24)</f>
        <v>15.5</v>
      </c>
      <c r="V24" s="64"/>
    </row>
    <row r="25" spans="1:22" ht="30" customHeight="1" x14ac:dyDescent="0.15">
      <c r="A25" s="65" t="s">
        <v>102</v>
      </c>
      <c r="B25" s="112" t="s">
        <v>110</v>
      </c>
      <c r="C25" s="113">
        <v>0</v>
      </c>
      <c r="D25" s="113">
        <v>0.5</v>
      </c>
      <c r="E25" s="113">
        <v>1</v>
      </c>
      <c r="F25" s="114">
        <v>1</v>
      </c>
      <c r="G25" s="115">
        <v>0</v>
      </c>
      <c r="H25" s="116">
        <v>2</v>
      </c>
      <c r="I25" s="116">
        <v>1</v>
      </c>
      <c r="J25" s="116">
        <v>0.5</v>
      </c>
      <c r="K25" s="117">
        <v>0.25</v>
      </c>
      <c r="L25" s="118">
        <v>1.5</v>
      </c>
      <c r="M25" s="119">
        <v>0</v>
      </c>
      <c r="N25" s="119">
        <v>0.25</v>
      </c>
      <c r="O25" s="120">
        <v>0.5</v>
      </c>
      <c r="P25" s="121">
        <v>1</v>
      </c>
      <c r="Q25" s="122">
        <v>0.5</v>
      </c>
      <c r="R25" s="122">
        <v>0</v>
      </c>
      <c r="S25" s="122">
        <v>0</v>
      </c>
      <c r="T25" s="123">
        <v>0.5</v>
      </c>
      <c r="U25" s="124">
        <f>SUM(B25:T25)</f>
        <v>10.5</v>
      </c>
      <c r="V25" s="64"/>
    </row>
    <row r="26" spans="1:22" ht="30" customHeight="1" thickBot="1" x14ac:dyDescent="0.2">
      <c r="A26" s="66" t="s">
        <v>103</v>
      </c>
      <c r="B26" s="125" t="s">
        <v>110</v>
      </c>
      <c r="C26" s="126">
        <v>0</v>
      </c>
      <c r="D26" s="126">
        <v>0</v>
      </c>
      <c r="E26" s="126">
        <v>1</v>
      </c>
      <c r="F26" s="127">
        <v>3</v>
      </c>
      <c r="G26" s="128">
        <v>1</v>
      </c>
      <c r="H26" s="129">
        <v>1</v>
      </c>
      <c r="I26" s="129">
        <v>1</v>
      </c>
      <c r="J26" s="129">
        <v>0.5</v>
      </c>
      <c r="K26" s="130">
        <v>0.25</v>
      </c>
      <c r="L26" s="131">
        <v>1</v>
      </c>
      <c r="M26" s="132">
        <v>1</v>
      </c>
      <c r="N26" s="132">
        <v>0</v>
      </c>
      <c r="O26" s="133">
        <v>0</v>
      </c>
      <c r="P26" s="134">
        <v>2</v>
      </c>
      <c r="Q26" s="135">
        <v>1</v>
      </c>
      <c r="R26" s="135">
        <v>1</v>
      </c>
      <c r="S26" s="135">
        <v>0.5</v>
      </c>
      <c r="T26" s="136">
        <v>1</v>
      </c>
      <c r="U26" s="137">
        <f>SUM(B26:T26)</f>
        <v>15.25</v>
      </c>
      <c r="V26" s="64"/>
    </row>
    <row r="27" spans="1:22" ht="18" customHeight="1" x14ac:dyDescent="0.15">
      <c r="A27" s="49"/>
      <c r="B27" s="67"/>
      <c r="C27" s="68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4"/>
    </row>
    <row r="28" spans="1:22" ht="30" customHeight="1" thickBot="1" x14ac:dyDescent="0.25">
      <c r="A28" s="54" t="s">
        <v>30</v>
      </c>
      <c r="H28" s="172"/>
      <c r="I28" s="172"/>
    </row>
    <row r="29" spans="1:22" ht="30" customHeight="1" thickBot="1" x14ac:dyDescent="0.2">
      <c r="A29" s="69" t="s">
        <v>58</v>
      </c>
      <c r="B29" s="180" t="s">
        <v>60</v>
      </c>
      <c r="C29" s="181"/>
      <c r="D29" s="181" t="s">
        <v>89</v>
      </c>
      <c r="E29" s="181"/>
      <c r="F29" s="181" t="s">
        <v>61</v>
      </c>
      <c r="G29" s="181"/>
      <c r="H29" s="52" t="s">
        <v>14</v>
      </c>
      <c r="I29" s="52" t="s">
        <v>65</v>
      </c>
      <c r="J29" s="52" t="s">
        <v>64</v>
      </c>
      <c r="K29" s="70" t="s">
        <v>62</v>
      </c>
    </row>
    <row r="30" spans="1:22" ht="30" customHeight="1" x14ac:dyDescent="0.15">
      <c r="A30" s="71" t="str">
        <f>A22</f>
        <v>(株)○○橋梁</v>
      </c>
      <c r="B30" s="279">
        <f>$A$15+U22</f>
        <v>120.5</v>
      </c>
      <c r="C30" s="280"/>
      <c r="D30" s="281">
        <v>116500000</v>
      </c>
      <c r="E30" s="282"/>
      <c r="F30" s="283">
        <f>IF(D30="","",ROUND(B30/D30*1000000,5))</f>
        <v>1.03433</v>
      </c>
      <c r="G30" s="284"/>
      <c r="H30" s="138">
        <f>IF(D30="","",RANK(B30,$B$30:$C$34))</f>
        <v>1</v>
      </c>
      <c r="I30" s="139">
        <f>IF(D30="","",RANK(D30,$D$30:$E$34,1))</f>
        <v>2</v>
      </c>
      <c r="J30" s="138">
        <f>IF(D30="","",RANK(F30,$F$30:$G$34))</f>
        <v>1</v>
      </c>
      <c r="K30" s="141" t="str">
        <f>IF(J30=1,"○"," ")</f>
        <v>○</v>
      </c>
    </row>
    <row r="31" spans="1:22" ht="30" customHeight="1" x14ac:dyDescent="0.15">
      <c r="A31" s="65" t="str">
        <f>A23</f>
        <v>○×橋梁(株)</v>
      </c>
      <c r="B31" s="285">
        <f>$A$15+U23</f>
        <v>114.75</v>
      </c>
      <c r="C31" s="286"/>
      <c r="D31" s="287">
        <v>116490000</v>
      </c>
      <c r="E31" s="288"/>
      <c r="F31" s="289">
        <f t="shared" ref="F31:F34" si="1">IF(D31="","",ROUND(B31/D31*1000000,5))</f>
        <v>0.98506000000000005</v>
      </c>
      <c r="G31" s="290"/>
      <c r="H31" s="139">
        <f t="shared" ref="H31:H34" si="2">IF(D31="","",RANK(B31,$B$30:$C$34))</f>
        <v>4</v>
      </c>
      <c r="I31" s="139">
        <f t="shared" ref="I31:I34" si="3">IF(D31="","",RANK(D31,$D$30:$E$34,1))</f>
        <v>1</v>
      </c>
      <c r="J31" s="139">
        <f t="shared" ref="J31:J34" si="4">IF(D31="","",RANK(F31,$F$30:$G$34))</f>
        <v>2</v>
      </c>
      <c r="K31" s="142" t="str">
        <f>IF(J31=1,"○"," ")</f>
        <v xml:space="preserve"> </v>
      </c>
    </row>
    <row r="32" spans="1:22" ht="30" customHeight="1" thickBot="1" x14ac:dyDescent="0.2">
      <c r="A32" s="65" t="str">
        <f>A24</f>
        <v>○×建設(株)</v>
      </c>
      <c r="B32" s="285">
        <f>$A$15+U24</f>
        <v>115.5</v>
      </c>
      <c r="C32" s="286"/>
      <c r="D32" s="287">
        <v>118800000</v>
      </c>
      <c r="E32" s="288"/>
      <c r="F32" s="289">
        <f t="shared" si="1"/>
        <v>0.97221999999999997</v>
      </c>
      <c r="G32" s="290"/>
      <c r="H32" s="139">
        <f t="shared" si="2"/>
        <v>2</v>
      </c>
      <c r="I32" s="139">
        <f t="shared" si="3"/>
        <v>3</v>
      </c>
      <c r="J32" s="139">
        <f t="shared" si="4"/>
        <v>3</v>
      </c>
      <c r="K32" s="142" t="str">
        <f>IF(J32=1,"○"," ")</f>
        <v xml:space="preserve"> </v>
      </c>
    </row>
    <row r="33" spans="1:21" ht="30" customHeight="1" x14ac:dyDescent="0.15">
      <c r="A33" s="65" t="str">
        <f>A25</f>
        <v>(株)◆◆建設</v>
      </c>
      <c r="B33" s="285">
        <f>$A$15+U25</f>
        <v>110.5</v>
      </c>
      <c r="C33" s="286"/>
      <c r="D33" s="287">
        <v>122000000</v>
      </c>
      <c r="E33" s="288"/>
      <c r="F33" s="289">
        <f t="shared" si="1"/>
        <v>0.90573999999999999</v>
      </c>
      <c r="G33" s="290"/>
      <c r="H33" s="139">
        <f t="shared" si="2"/>
        <v>5</v>
      </c>
      <c r="I33" s="139">
        <f t="shared" si="3"/>
        <v>4</v>
      </c>
      <c r="J33" s="139">
        <f t="shared" si="4"/>
        <v>4</v>
      </c>
      <c r="K33" s="142" t="str">
        <f>IF(J33=1,"○"," ")</f>
        <v xml:space="preserve"> </v>
      </c>
      <c r="T33" s="79" t="s">
        <v>106</v>
      </c>
      <c r="U33" s="82" t="s">
        <v>107</v>
      </c>
    </row>
    <row r="34" spans="1:21" ht="30" customHeight="1" thickBot="1" x14ac:dyDescent="0.2">
      <c r="A34" s="72" t="str">
        <f>A26</f>
        <v>××橋梁工事(株)</v>
      </c>
      <c r="B34" s="291">
        <f>$A$15+U26</f>
        <v>115.25</v>
      </c>
      <c r="C34" s="292"/>
      <c r="D34" s="293">
        <v>131000000</v>
      </c>
      <c r="E34" s="294"/>
      <c r="F34" s="289">
        <f t="shared" si="1"/>
        <v>0.87977000000000005</v>
      </c>
      <c r="G34" s="290"/>
      <c r="H34" s="140">
        <f t="shared" si="2"/>
        <v>3</v>
      </c>
      <c r="I34" s="139">
        <f t="shared" si="3"/>
        <v>5</v>
      </c>
      <c r="J34" s="140">
        <f t="shared" si="4"/>
        <v>5</v>
      </c>
      <c r="K34" s="143" t="str">
        <f>IF(J34=1,"○"," ")</f>
        <v xml:space="preserve"> </v>
      </c>
      <c r="T34" s="80" t="s">
        <v>108</v>
      </c>
      <c r="U34" s="81" t="s">
        <v>109</v>
      </c>
    </row>
    <row r="35" spans="1:21" ht="24" customHeight="1" x14ac:dyDescent="0.15">
      <c r="A35" s="73" t="s">
        <v>63</v>
      </c>
      <c r="B35" s="199"/>
      <c r="C35" s="199"/>
      <c r="D35" s="210"/>
      <c r="E35" s="210"/>
      <c r="F35" s="213"/>
      <c r="G35" s="213"/>
      <c r="H35" s="74"/>
      <c r="I35" s="75"/>
    </row>
    <row r="36" spans="1:21" ht="13.5" customHeight="1" x14ac:dyDescent="0.15">
      <c r="A36" s="78" t="s">
        <v>105</v>
      </c>
      <c r="B36" s="77" t="s">
        <v>111</v>
      </c>
      <c r="C36" s="77">
        <v>2</v>
      </c>
      <c r="D36" s="77">
        <v>0.5</v>
      </c>
      <c r="E36" s="77">
        <v>1.5</v>
      </c>
      <c r="F36" s="77">
        <v>5</v>
      </c>
      <c r="G36" s="77">
        <v>2</v>
      </c>
      <c r="H36" s="77">
        <v>2</v>
      </c>
      <c r="I36" s="77">
        <v>1</v>
      </c>
      <c r="J36" s="77">
        <v>0.5</v>
      </c>
      <c r="K36" s="77">
        <v>0.5</v>
      </c>
      <c r="L36" s="77">
        <v>1.5</v>
      </c>
      <c r="M36" s="77">
        <v>1</v>
      </c>
      <c r="N36" s="77">
        <v>0.5</v>
      </c>
      <c r="O36" s="77">
        <v>1</v>
      </c>
      <c r="P36" s="77">
        <v>2</v>
      </c>
      <c r="Q36" s="77">
        <v>1</v>
      </c>
      <c r="R36" s="77">
        <v>1</v>
      </c>
      <c r="S36" s="77">
        <v>1</v>
      </c>
      <c r="T36" s="77">
        <v>1</v>
      </c>
      <c r="U36" s="195"/>
    </row>
    <row r="37" spans="1:21" ht="13.5" customHeight="1" x14ac:dyDescent="0.15">
      <c r="A37" s="78" t="s">
        <v>104</v>
      </c>
      <c r="B37" s="77" t="s">
        <v>111</v>
      </c>
      <c r="C37" s="77">
        <v>0</v>
      </c>
      <c r="D37" s="77">
        <v>0</v>
      </c>
      <c r="E37" s="77">
        <v>1</v>
      </c>
      <c r="F37" s="77">
        <v>4</v>
      </c>
      <c r="G37" s="77">
        <v>1</v>
      </c>
      <c r="H37" s="77">
        <v>1</v>
      </c>
      <c r="I37" s="77">
        <v>0.5</v>
      </c>
      <c r="J37" s="77">
        <v>0</v>
      </c>
      <c r="K37" s="77">
        <v>0.25</v>
      </c>
      <c r="L37" s="77">
        <v>1</v>
      </c>
      <c r="M37" s="77">
        <v>0.5</v>
      </c>
      <c r="N37" s="77">
        <v>0.25</v>
      </c>
      <c r="O37" s="77">
        <v>0.75</v>
      </c>
      <c r="P37" s="77">
        <v>1</v>
      </c>
      <c r="Q37" s="77">
        <v>0.5</v>
      </c>
      <c r="R37" s="77">
        <v>0.5</v>
      </c>
      <c r="S37" s="77">
        <v>0.5</v>
      </c>
      <c r="T37" s="77">
        <v>0.5</v>
      </c>
      <c r="U37" s="195"/>
    </row>
    <row r="38" spans="1:21" ht="13.5" customHeight="1" x14ac:dyDescent="0.15">
      <c r="A38" s="49"/>
      <c r="B38" s="77"/>
      <c r="C38" s="77">
        <v>-2</v>
      </c>
      <c r="D38" s="77"/>
      <c r="E38" s="77">
        <v>0</v>
      </c>
      <c r="F38" s="77">
        <v>3</v>
      </c>
      <c r="G38" s="77">
        <v>0</v>
      </c>
      <c r="H38" s="77">
        <v>0</v>
      </c>
      <c r="I38" s="77">
        <v>0</v>
      </c>
      <c r="J38" s="77"/>
      <c r="K38" s="77">
        <v>0</v>
      </c>
      <c r="L38" s="77">
        <v>0</v>
      </c>
      <c r="M38" s="77">
        <v>0</v>
      </c>
      <c r="N38" s="77">
        <v>0</v>
      </c>
      <c r="O38" s="77">
        <v>0.5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188"/>
    </row>
    <row r="39" spans="1:21" ht="13.5" customHeight="1" x14ac:dyDescent="0.15">
      <c r="A39" s="49"/>
      <c r="B39" s="77"/>
      <c r="C39" s="77"/>
      <c r="D39" s="77"/>
      <c r="E39" s="77"/>
      <c r="F39" s="77">
        <v>2</v>
      </c>
      <c r="G39" s="77"/>
      <c r="H39" s="77"/>
      <c r="I39" s="77"/>
      <c r="J39" s="77"/>
      <c r="K39" s="77"/>
      <c r="L39" s="77"/>
      <c r="M39" s="77"/>
      <c r="N39" s="77"/>
      <c r="O39" s="77">
        <v>0.25</v>
      </c>
      <c r="P39" s="77"/>
      <c r="Q39" s="77"/>
      <c r="R39" s="77"/>
      <c r="S39" s="77"/>
      <c r="T39" s="77"/>
      <c r="U39" s="188"/>
    </row>
    <row r="40" spans="1:21" ht="13.5" customHeight="1" x14ac:dyDescent="0.15">
      <c r="A40" s="49"/>
      <c r="B40" s="77"/>
      <c r="C40" s="77"/>
      <c r="D40" s="77"/>
      <c r="E40" s="77"/>
      <c r="F40" s="77">
        <v>1</v>
      </c>
      <c r="G40" s="77"/>
      <c r="H40" s="77"/>
      <c r="I40" s="77"/>
      <c r="J40" s="77"/>
      <c r="K40" s="77"/>
      <c r="L40" s="77"/>
      <c r="M40" s="77"/>
      <c r="N40" s="77"/>
      <c r="O40" s="77">
        <v>0</v>
      </c>
      <c r="P40" s="77"/>
      <c r="Q40" s="77"/>
      <c r="R40" s="77"/>
      <c r="S40" s="77"/>
      <c r="T40" s="77"/>
      <c r="U40" s="188"/>
    </row>
    <row r="41" spans="1:21" ht="17.25" x14ac:dyDescent="0.2">
      <c r="A41" s="76"/>
      <c r="B41" s="85"/>
      <c r="C41" s="85"/>
      <c r="D41" s="85"/>
      <c r="E41" s="85"/>
      <c r="F41" s="77">
        <v>0</v>
      </c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76"/>
    </row>
    <row r="42" spans="1:21" x14ac:dyDescent="0.15">
      <c r="A42" s="49"/>
    </row>
    <row r="43" spans="1:21" x14ac:dyDescent="0.15">
      <c r="A43" s="49"/>
    </row>
  </sheetData>
  <mergeCells count="89">
    <mergeCell ref="B35:C35"/>
    <mergeCell ref="D35:E35"/>
    <mergeCell ref="F35:G35"/>
    <mergeCell ref="U36:U37"/>
    <mergeCell ref="U38:U40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30:C30"/>
    <mergeCell ref="D30:E30"/>
    <mergeCell ref="F30:G30"/>
    <mergeCell ref="N20:N21"/>
    <mergeCell ref="O20:O21"/>
    <mergeCell ref="H28:I28"/>
    <mergeCell ref="B29:C29"/>
    <mergeCell ref="D29:E29"/>
    <mergeCell ref="F29:G29"/>
    <mergeCell ref="U18:U21"/>
    <mergeCell ref="B19:F19"/>
    <mergeCell ref="G19:K19"/>
    <mergeCell ref="L19:O19"/>
    <mergeCell ref="P19:T19"/>
    <mergeCell ref="B20:D20"/>
    <mergeCell ref="F20:F21"/>
    <mergeCell ref="G20:G21"/>
    <mergeCell ref="H20:H21"/>
    <mergeCell ref="I20:I21"/>
    <mergeCell ref="T20:T21"/>
    <mergeCell ref="P20:P21"/>
    <mergeCell ref="Q20:Q21"/>
    <mergeCell ref="R20:R21"/>
    <mergeCell ref="S20:S21"/>
    <mergeCell ref="Q13:Q14"/>
    <mergeCell ref="R13:R14"/>
    <mergeCell ref="S13:S14"/>
    <mergeCell ref="T13:T14"/>
    <mergeCell ref="A18:A21"/>
    <mergeCell ref="B18:T18"/>
    <mergeCell ref="J20:J21"/>
    <mergeCell ref="K20:K21"/>
    <mergeCell ref="L20:L21"/>
    <mergeCell ref="M20:M21"/>
    <mergeCell ref="K13:K14"/>
    <mergeCell ref="L13:L14"/>
    <mergeCell ref="M13:M14"/>
    <mergeCell ref="N13:N14"/>
    <mergeCell ref="O13:O14"/>
    <mergeCell ref="P13:P14"/>
    <mergeCell ref="J13:J14"/>
    <mergeCell ref="T9:U9"/>
    <mergeCell ref="A10:A14"/>
    <mergeCell ref="B10:U10"/>
    <mergeCell ref="V10:V14"/>
    <mergeCell ref="B11:T11"/>
    <mergeCell ref="U11:U14"/>
    <mergeCell ref="B12:F12"/>
    <mergeCell ref="G12:K12"/>
    <mergeCell ref="L12:O12"/>
    <mergeCell ref="P12:T12"/>
    <mergeCell ref="B13:D13"/>
    <mergeCell ref="F13:F14"/>
    <mergeCell ref="G13:G14"/>
    <mergeCell ref="H13:H14"/>
    <mergeCell ref="I13:I14"/>
    <mergeCell ref="O4:P4"/>
    <mergeCell ref="R4:S4"/>
    <mergeCell ref="A5:A7"/>
    <mergeCell ref="B5:B7"/>
    <mergeCell ref="C5:E7"/>
    <mergeCell ref="F5:H7"/>
    <mergeCell ref="I5:K7"/>
    <mergeCell ref="L5:M7"/>
    <mergeCell ref="O5:P7"/>
    <mergeCell ref="R5:S7"/>
    <mergeCell ref="E2:L2"/>
    <mergeCell ref="M2:N2"/>
    <mergeCell ref="C4:E4"/>
    <mergeCell ref="F4:H4"/>
    <mergeCell ref="I4:K4"/>
    <mergeCell ref="L4:M4"/>
  </mergeCells>
  <phoneticPr fontId="2"/>
  <dataValidations count="35">
    <dataValidation type="list" allowBlank="1" showInputMessage="1" showErrorMessage="1" sqref="N22:N26" xr:uid="{135DD4E2-ED0C-4AD0-AC29-60FD815A16F9}">
      <formula1>$N$36:$N$41</formula1>
    </dataValidation>
    <dataValidation type="list" allowBlank="1" showInputMessage="1" showErrorMessage="1" sqref="M2" xr:uid="{EE65F2F2-C8FD-42F6-85AB-134ADC56BB34}">
      <formula1>$X$2:$X$4</formula1>
    </dataValidation>
    <dataValidation type="list" allowBlank="1" showInputMessage="1" showErrorMessage="1" sqref="T22:T26" xr:uid="{A2BA35CE-8ED9-48CB-818A-E1AD7F85C3B9}">
      <formula1>$T$36:$T$41</formula1>
    </dataValidation>
    <dataValidation type="list" allowBlank="1" showInputMessage="1" showErrorMessage="1" sqref="R22:R26" xr:uid="{125C958A-EDA3-4BE6-9201-E2AD8510E827}">
      <formula1>$R$36:$R$41</formula1>
    </dataValidation>
    <dataValidation type="list" allowBlank="1" showInputMessage="1" showErrorMessage="1" sqref="Q22:Q26" xr:uid="{C71E4EAC-1C72-4AA7-B4C5-AA1ACF795190}">
      <formula1>$Q$36:$Q$41</formula1>
    </dataValidation>
    <dataValidation type="list" allowBlank="1" showInputMessage="1" showErrorMessage="1" sqref="P22:P26" xr:uid="{B279552E-90A6-4082-A74A-147E2B98ECC2}">
      <formula1>$P$36:$P$41</formula1>
    </dataValidation>
    <dataValidation type="list" allowBlank="1" showInputMessage="1" showErrorMessage="1" sqref="M22:M26 O22:O26" xr:uid="{E4526E3F-5B8A-4BB6-941B-E6D0BBB2D045}">
      <formula1>$M$36:$M$41</formula1>
    </dataValidation>
    <dataValidation type="list" allowBlank="1" showInputMessage="1" showErrorMessage="1" sqref="L22:L26" xr:uid="{F8F15B81-2881-4630-8EDD-C3135E763325}">
      <formula1>$L$36:$L$41</formula1>
    </dataValidation>
    <dataValidation type="list" allowBlank="1" showInputMessage="1" showErrorMessage="1" sqref="K22:K26" xr:uid="{59A713B0-677F-45D9-AF40-8554037107AC}">
      <formula1>$K$36:$K$41</formula1>
    </dataValidation>
    <dataValidation type="list" allowBlank="1" showInputMessage="1" showErrorMessage="1" sqref="J22:J26" xr:uid="{DC2ED952-F986-4D0C-BD9E-98814A56CDE9}">
      <formula1>$J$36:$J$41</formula1>
    </dataValidation>
    <dataValidation type="list" allowBlank="1" showInputMessage="1" showErrorMessage="1" sqref="I22:I26" xr:uid="{B7F84FAA-76FE-4B3E-B85B-68B164BBBFA7}">
      <formula1>$I$36:$I$41</formula1>
    </dataValidation>
    <dataValidation type="list" allowBlank="1" showInputMessage="1" showErrorMessage="1" sqref="H22:H26" xr:uid="{84F82CDE-61FD-4865-94A9-A4BE883E76F6}">
      <formula1>$H$36:$H$41</formula1>
    </dataValidation>
    <dataValidation type="list" allowBlank="1" showInputMessage="1" showErrorMessage="1" sqref="G22:G26" xr:uid="{73D6CFB6-44AC-402E-93A9-B77D4F14B2A3}">
      <formula1>$G$36:$G$41</formula1>
    </dataValidation>
    <dataValidation type="list" allowBlank="1" showInputMessage="1" showErrorMessage="1" sqref="F22:F26" xr:uid="{4B00DE81-4DBB-4196-9545-35DD749BEC07}">
      <formula1>$F$36:$F$41</formula1>
    </dataValidation>
    <dataValidation type="list" allowBlank="1" showInputMessage="1" showErrorMessage="1" sqref="E22:E26" xr:uid="{EB519D46-1F7A-421E-9441-AEE8466F3843}">
      <formula1>$E$36:$E$41</formula1>
    </dataValidation>
    <dataValidation type="list" allowBlank="1" showInputMessage="1" showErrorMessage="1" sqref="D22:D26" xr:uid="{3A509FAF-DB74-4904-A051-51F4C9A620AE}">
      <formula1>$D$36:$D$41</formula1>
    </dataValidation>
    <dataValidation type="list" allowBlank="1" showInputMessage="1" showErrorMessage="1" sqref="C22:C26" xr:uid="{344F4ED4-7B99-4EB4-9420-8715E6DCA8C3}">
      <formula1>$C$36:$C$41</formula1>
    </dataValidation>
    <dataValidation type="list" allowBlank="1" showInputMessage="1" showErrorMessage="1" sqref="B22:B26" xr:uid="{0B040B51-4E24-4CBF-A00B-1AAC4555344B}">
      <formula1>$B$36:$B$41</formula1>
    </dataValidation>
    <dataValidation type="list" allowBlank="1" showInputMessage="1" showErrorMessage="1" sqref="S22:S26" xr:uid="{06A655B0-3964-4BCE-9133-CABF08ED452E}">
      <formula1>$S$36:$S$41</formula1>
    </dataValidation>
    <dataValidation type="list" allowBlank="1" showInputMessage="1" showErrorMessage="1" sqref="Q27" xr:uid="{A4DEC94D-F10C-4685-8BD8-ECE5889568BA}">
      <formula1>$Q$36:$Q$40</formula1>
    </dataValidation>
    <dataValidation type="list" allowBlank="1" showInputMessage="1" showErrorMessage="1" sqref="P27" xr:uid="{45941228-070B-4CEF-8380-36B857DDF2E8}">
      <formula1>$P$36:$P$40</formula1>
    </dataValidation>
    <dataValidation type="list" allowBlank="1" showInputMessage="1" showErrorMessage="1" sqref="O27" xr:uid="{1CB0E049-E242-496B-A29C-16B9AF4F1F56}">
      <formula1>$O$36:$O$40</formula1>
    </dataValidation>
    <dataValidation type="list" allowBlank="1" showInputMessage="1" showErrorMessage="1" sqref="R27" xr:uid="{30673F60-D486-4865-A9B3-6E6865CAD918}">
      <formula1>$R$36:$R$40</formula1>
    </dataValidation>
    <dataValidation type="list" allowBlank="1" showInputMessage="1" showErrorMessage="1" sqref="M27:N27" xr:uid="{6CDD0F4D-A051-4D5C-8811-964883913CE5}">
      <formula1>$M$36:$M$40</formula1>
    </dataValidation>
    <dataValidation type="list" allowBlank="1" showInputMessage="1" showErrorMessage="1" sqref="L27" xr:uid="{CEA997A9-CFEE-4EBB-BD6B-820D8D6AAFB8}">
      <formula1>$L$36:$L$40</formula1>
    </dataValidation>
    <dataValidation type="list" allowBlank="1" showInputMessage="1" showErrorMessage="1" sqref="K27" xr:uid="{02D0C7EC-C4A7-425D-9D60-08690E39A572}">
      <formula1>$K$36:$K$40</formula1>
    </dataValidation>
    <dataValidation type="list" allowBlank="1" showInputMessage="1" showErrorMessage="1" sqref="J27" xr:uid="{F68FC810-6AC6-4CD1-AD48-C29724A631EE}">
      <formula1>$J$36:$J$40</formula1>
    </dataValidation>
    <dataValidation type="list" allowBlank="1" showInputMessage="1" showErrorMessage="1" sqref="I27" xr:uid="{F31BB2ED-3C9A-425C-8125-27AFD883739C}">
      <formula1>$I$36:$I$40</formula1>
    </dataValidation>
    <dataValidation type="list" allowBlank="1" showInputMessage="1" showErrorMessage="1" sqref="H27" xr:uid="{92C4C122-7515-4CA9-A060-316BE308B5A2}">
      <formula1>$H$36:$H$40</formula1>
    </dataValidation>
    <dataValidation type="list" allowBlank="1" showInputMessage="1" showErrorMessage="1" sqref="G27" xr:uid="{1EBE5176-BC34-4B52-8158-0B6A8DE82089}">
      <formula1>$G$36:$G$40</formula1>
    </dataValidation>
    <dataValidation type="list" allowBlank="1" showInputMessage="1" showErrorMessage="1" sqref="F27" xr:uid="{DC2B6F80-B378-46C9-BD24-5E700B08A2E7}">
      <formula1>$F$36:$F$40</formula1>
    </dataValidation>
    <dataValidation type="list" allowBlank="1" showInputMessage="1" showErrorMessage="1" sqref="E27" xr:uid="{6EAE9BB2-BF85-4415-9500-CF51B572A466}">
      <formula1>$E$36:$E$40</formula1>
    </dataValidation>
    <dataValidation type="list" allowBlank="1" showInputMessage="1" showErrorMessage="1" sqref="B27" xr:uid="{F2415A46-6450-4C6A-A768-E8CE2FC7CF57}">
      <formula1>$B$36:$B$40</formula1>
    </dataValidation>
    <dataValidation type="list" allowBlank="1" showInputMessage="1" showErrorMessage="1" sqref="C27" xr:uid="{86AEF0B1-E37C-44A2-AC05-F66A54969E74}">
      <formula1>$C$36:$C$40</formula1>
    </dataValidation>
    <dataValidation type="list" allowBlank="1" showInputMessage="1" showErrorMessage="1" sqref="D27" xr:uid="{05309BB5-4307-49DD-9722-BC5F40EBDC1B}">
      <formula1>$D$36:$D$40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48" orientation="landscape" cellComments="asDisplayed" r:id="rId1"/>
  <headerFooter alignWithMargins="0">
    <oddFooter>&amp;C&amp;"ＭＳ ゴシック,標準"- 17 -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様式３ </vt:lpstr>
      <vt:lpstr>15 様式４</vt:lpstr>
      <vt:lpstr>16 様式３（記載例） </vt:lpstr>
      <vt:lpstr>17 様式４（記載例）</vt:lpstr>
      <vt:lpstr>'15 様式４'!Print_Area</vt:lpstr>
      <vt:lpstr>'16 様式３（記載例） '!Print_Area</vt:lpstr>
      <vt:lpstr>'17 様式４（記載例）'!Print_Area</vt:lpstr>
      <vt:lpstr>'様式３ 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p31663</dc:creator>
  <cp:lastModifiedBy>河村 雅美 M.K.</cp:lastModifiedBy>
  <cp:lastPrinted>2023-08-02T07:24:59Z</cp:lastPrinted>
  <dcterms:created xsi:type="dcterms:W3CDTF">2007-04-10T01:41:42Z</dcterms:created>
  <dcterms:modified xsi:type="dcterms:W3CDTF">2023-08-04T01:05:38Z</dcterms:modified>
</cp:coreProperties>
</file>