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20_企画\20_6_総合評価共同会議\20_6_2_総合評価共同会議\20_6_2_020 総合評価共同会議\2025（R08）共同会議\【令和８年度】共同会議\R08_ 様式集\"/>
    </mc:Choice>
  </mc:AlternateContent>
  <xr:revisionPtr revIDLastSave="0" documentId="13_ncr:1_{97ADE3EF-51D5-43EA-B005-12AAF5ED88CE}" xr6:coauthVersionLast="47" xr6:coauthVersionMax="47" xr10:uidLastSave="{00000000-0000-0000-0000-000000000000}"/>
  <bookViews>
    <workbookView xWindow="2985" yWindow="0" windowWidth="25815" windowHeight="14940" xr2:uid="{00000000-000D-0000-FFFF-FFFF00000000}"/>
  </bookViews>
  <sheets>
    <sheet name="様式３ " sheetId="1" r:id="rId1"/>
    <sheet name="様式４" sheetId="6" r:id="rId2"/>
    <sheet name="様式３  (記載例)" sheetId="9" r:id="rId3"/>
    <sheet name="様式４（記載例）" sheetId="8" r:id="rId4"/>
  </sheets>
  <definedNames>
    <definedName name="_xlnm.Print_Area" localSheetId="0">'様式３ '!$B$1:$Q$24</definedName>
    <definedName name="_xlnm.Print_Area" localSheetId="2">'様式３  (記載例)'!$B$1:$Q$24</definedName>
    <definedName name="_xlnm.Print_Area" localSheetId="1">様式４!$A$1:$W$43</definedName>
    <definedName name="_xlnm.Print_Area" localSheetId="3">'様式４（記載例）'!$A$1:$W$43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8" l="1"/>
  <c r="T20" i="8"/>
  <c r="U15" i="8"/>
  <c r="T15" i="8"/>
  <c r="S15" i="8"/>
  <c r="U15" i="6"/>
  <c r="T15" i="6"/>
  <c r="T20" i="6"/>
  <c r="S20" i="6"/>
  <c r="P24" i="9" l="1"/>
  <c r="N24" i="9"/>
  <c r="L24" i="9"/>
  <c r="P23" i="9"/>
  <c r="N23" i="9"/>
  <c r="L23" i="9"/>
  <c r="P22" i="9"/>
  <c r="N22" i="9"/>
  <c r="L22" i="9"/>
  <c r="P21" i="9"/>
  <c r="N21" i="9"/>
  <c r="L21" i="9"/>
  <c r="P20" i="9"/>
  <c r="N20" i="9"/>
  <c r="L20" i="9"/>
  <c r="P19" i="9"/>
  <c r="N19" i="9"/>
  <c r="L19" i="9"/>
  <c r="P18" i="9"/>
  <c r="N18" i="9"/>
  <c r="L18" i="9"/>
  <c r="P17" i="9"/>
  <c r="N17" i="9"/>
  <c r="L17" i="9"/>
  <c r="P16" i="9"/>
  <c r="N16" i="9"/>
  <c r="L16" i="9"/>
  <c r="P15" i="9"/>
  <c r="N15" i="9"/>
  <c r="L15" i="9"/>
  <c r="P14" i="9"/>
  <c r="N14" i="9"/>
  <c r="L14" i="9"/>
  <c r="P13" i="9"/>
  <c r="N13" i="9"/>
  <c r="L13" i="9"/>
  <c r="P12" i="9"/>
  <c r="N12" i="9"/>
  <c r="L12" i="9"/>
  <c r="P11" i="9"/>
  <c r="N11" i="9"/>
  <c r="L11" i="9"/>
  <c r="P10" i="9"/>
  <c r="N10" i="9"/>
  <c r="L10" i="9"/>
  <c r="P9" i="9"/>
  <c r="N9" i="9"/>
  <c r="L9" i="9"/>
  <c r="P8" i="9"/>
  <c r="N8" i="9"/>
  <c r="L8" i="9"/>
  <c r="P7" i="9"/>
  <c r="N7" i="9"/>
  <c r="L7" i="9"/>
  <c r="P6" i="9"/>
  <c r="N6" i="9"/>
  <c r="L6" i="9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A34" i="8" l="1"/>
  <c r="A33" i="8"/>
  <c r="A32" i="8"/>
  <c r="A31" i="8"/>
  <c r="A30" i="8"/>
  <c r="V26" i="8"/>
  <c r="B34" i="8" s="1"/>
  <c r="F34" i="8" s="1"/>
  <c r="V25" i="8"/>
  <c r="B33" i="8" s="1"/>
  <c r="F33" i="8" s="1"/>
  <c r="V24" i="8"/>
  <c r="B32" i="8" s="1"/>
  <c r="V23" i="8"/>
  <c r="B31" i="8" s="1"/>
  <c r="F31" i="8" s="1"/>
  <c r="V22" i="8"/>
  <c r="B30" i="8" s="1"/>
  <c r="F30" i="8" s="1"/>
  <c r="D21" i="8"/>
  <c r="C21" i="8"/>
  <c r="B21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B20" i="8"/>
  <c r="F19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B15" i="8"/>
  <c r="U20" i="6"/>
  <c r="R20" i="6"/>
  <c r="Q20" i="6"/>
  <c r="P20" i="6"/>
  <c r="O20" i="6"/>
  <c r="N20" i="6"/>
  <c r="M20" i="6"/>
  <c r="L20" i="6"/>
  <c r="K20" i="6"/>
  <c r="F19" i="6"/>
  <c r="J20" i="6"/>
  <c r="I20" i="6"/>
  <c r="H20" i="6"/>
  <c r="G20" i="6"/>
  <c r="F20" i="6"/>
  <c r="B20" i="6"/>
  <c r="E20" i="6"/>
  <c r="D20" i="6"/>
  <c r="D21" i="6"/>
  <c r="C21" i="6"/>
  <c r="B21" i="6"/>
  <c r="J34" i="8" l="1"/>
  <c r="G34" i="8"/>
  <c r="J30" i="8"/>
  <c r="G30" i="8"/>
  <c r="J31" i="8"/>
  <c r="G31" i="8"/>
  <c r="J33" i="8"/>
  <c r="G33" i="8"/>
  <c r="I34" i="8"/>
  <c r="F32" i="8"/>
  <c r="J32" i="8" s="1"/>
  <c r="I32" i="8"/>
  <c r="I31" i="8"/>
  <c r="I30" i="8"/>
  <c r="I33" i="8"/>
  <c r="V15" i="8"/>
  <c r="W15" i="8" s="1"/>
  <c r="G32" i="8" l="1"/>
  <c r="K32" i="8" s="1"/>
  <c r="L32" i="8" s="1"/>
  <c r="M15" i="6"/>
  <c r="S15" i="6"/>
  <c r="Q15" i="6"/>
  <c r="P15" i="6"/>
  <c r="O15" i="6"/>
  <c r="N15" i="6"/>
  <c r="L15" i="6"/>
  <c r="K15" i="6"/>
  <c r="J15" i="6"/>
  <c r="I15" i="6"/>
  <c r="H15" i="6"/>
  <c r="G15" i="6"/>
  <c r="F15" i="6"/>
  <c r="E15" i="6"/>
  <c r="D15" i="6"/>
  <c r="C15" i="6"/>
  <c r="B15" i="6"/>
  <c r="A30" i="6"/>
  <c r="V26" i="6"/>
  <c r="B34" i="6" s="1"/>
  <c r="V25" i="6"/>
  <c r="B33" i="6" s="1"/>
  <c r="V24" i="6"/>
  <c r="B32" i="6" s="1"/>
  <c r="V23" i="6"/>
  <c r="B31" i="6" s="1"/>
  <c r="V22" i="6"/>
  <c r="B30" i="6" s="1"/>
  <c r="I30" i="6" l="1"/>
  <c r="F30" i="6"/>
  <c r="I31" i="6"/>
  <c r="F31" i="6"/>
  <c r="I32" i="6"/>
  <c r="F32" i="6"/>
  <c r="F33" i="6"/>
  <c r="I33" i="6"/>
  <c r="I34" i="6"/>
  <c r="F34" i="6"/>
  <c r="K34" i="8"/>
  <c r="L34" i="8" s="1"/>
  <c r="K33" i="8"/>
  <c r="L33" i="8" s="1"/>
  <c r="K30" i="8"/>
  <c r="L30" i="8" s="1"/>
  <c r="K31" i="8"/>
  <c r="L31" i="8" s="1"/>
  <c r="V15" i="6"/>
  <c r="W15" i="6" s="1"/>
  <c r="K34" i="6" l="1"/>
  <c r="L34" i="6" s="1"/>
  <c r="J34" i="6"/>
  <c r="G34" i="6"/>
  <c r="J33" i="6"/>
  <c r="K33" i="6"/>
  <c r="L33" i="6" s="1"/>
  <c r="G33" i="6"/>
  <c r="J32" i="6"/>
  <c r="K32" i="6"/>
  <c r="L32" i="6" s="1"/>
  <c r="G32" i="6"/>
  <c r="J31" i="6"/>
  <c r="G31" i="6"/>
  <c r="K31" i="6"/>
  <c r="L31" i="6" s="1"/>
  <c r="J30" i="6"/>
  <c r="K30" i="6"/>
  <c r="L30" i="6" s="1"/>
  <c r="G30" i="6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A31" i="6"/>
  <c r="A32" i="6"/>
  <c r="A33" i="6"/>
  <c r="A3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河村 雅美 M.K.</author>
  </authors>
  <commentList>
    <comment ref="R3" authorId="0" shapeId="0" xr:uid="{E73A5F17-E986-4771-8C6E-7AFF64DC3DBC}">
      <text>
        <r>
          <rPr>
            <sz val="11"/>
            <color indexed="81"/>
            <rFont val="ＭＳ 明朝"/>
            <family val="1"/>
            <charset val="128"/>
          </rPr>
          <t>落札者決定前意見聴取を行った場合に、
実務機関(ｾﾝﾀｰ)が記入する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河村 雅美 M.K.</author>
  </authors>
  <commentList>
    <comment ref="M2" authorId="0" shapeId="0" xr:uid="{D5AAAC6E-FF4F-49A2-9EBD-A43A5F79940F}">
      <text>
        <r>
          <rPr>
            <sz val="11"/>
            <color indexed="81"/>
            <rFont val="ＭＳ 明朝"/>
            <family val="1"/>
            <charset val="128"/>
          </rPr>
          <t>いずれかを選択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河村 雅美 M.K.</author>
  </authors>
  <commentList>
    <comment ref="B3" authorId="0" shapeId="0" xr:uid="{7ECCB545-73EB-4A00-A93D-EF2C591ED123}">
      <text>
        <r>
          <rPr>
            <sz val="11"/>
            <color indexed="81"/>
            <rFont val="ＭＳ 明朝"/>
            <family val="1"/>
            <charset val="128"/>
          </rPr>
          <t>公告前意見聴取調書で
付与した番号を記入</t>
        </r>
      </text>
    </comment>
    <comment ref="R3" authorId="0" shapeId="0" xr:uid="{FC029FC8-2C3D-414B-8FFD-1FA20F07393A}">
      <text>
        <r>
          <rPr>
            <sz val="11"/>
            <color indexed="81"/>
            <rFont val="ＭＳ 明朝"/>
            <family val="1"/>
            <charset val="128"/>
          </rPr>
          <t>落札者決定前意見聴取を行った場合に、
実務機関(ｾﾝﾀｰ)が記入する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河村 雅美 M.K.</author>
  </authors>
  <commentList>
    <comment ref="M2" authorId="0" shapeId="0" xr:uid="{1B4713EF-D644-48EB-87CD-C5D7EF5C496E}">
      <text>
        <r>
          <rPr>
            <sz val="11"/>
            <color indexed="81"/>
            <rFont val="ＭＳ 明朝"/>
            <family val="1"/>
            <charset val="128"/>
          </rPr>
          <t>いずれかを選択</t>
        </r>
      </text>
    </comment>
    <comment ref="B4" authorId="0" shapeId="0" xr:uid="{62F9A058-C2E1-4C39-86C5-2951CF45DD1B}">
      <text>
        <r>
          <rPr>
            <sz val="11"/>
            <color indexed="81"/>
            <rFont val="ＭＳ 明朝"/>
            <family val="1"/>
            <charset val="128"/>
          </rPr>
          <t>公告前意見聴取調書で
付与した番号を記入</t>
        </r>
      </text>
    </comment>
    <comment ref="N13" authorId="0" shapeId="0" xr:uid="{065D91FB-3EC3-4FC4-95FD-E0CD22D9586B}">
      <text>
        <r>
          <rPr>
            <sz val="11"/>
            <color indexed="81"/>
            <rFont val="ＭＳ 明朝"/>
            <family val="1"/>
            <charset val="128"/>
          </rPr>
          <t>公告前意見聴取調書で設定した評価項目名に修正し、列が足らない場合は列挿入をして記入してください。</t>
        </r>
      </text>
    </comment>
  </commentList>
</comments>
</file>

<file path=xl/sharedStrings.xml><?xml version="1.0" encoding="utf-8"?>
<sst xmlns="http://schemas.openxmlformats.org/spreadsheetml/2006/main" count="219" uniqueCount="110">
  <si>
    <t>管理番号</t>
    <rPh sb="0" eb="2">
      <t>カンリ</t>
    </rPh>
    <rPh sb="2" eb="4">
      <t>バンゴウ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</si>
  <si>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</si>
  <si>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公共○○事業工事</t>
    <rPh sb="0" eb="2">
      <t>コウキョウ</t>
    </rPh>
    <rPh sb="4" eb="6">
      <t>ジギョウ</t>
    </rPh>
    <rPh sb="6" eb="8">
      <t>コウジ</t>
    </rPh>
    <phoneticPr fontId="2"/>
  </si>
  <si>
    <t>技術所見の有無</t>
    <rPh sb="0" eb="2">
      <t>ギジュツ</t>
    </rPh>
    <rPh sb="2" eb="4">
      <t>ショケン</t>
    </rPh>
    <rPh sb="5" eb="7">
      <t>ウム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</si>
  <si>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</si>
  <si>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</si>
  <si>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低入札調査</t>
    <rPh sb="0" eb="1">
      <t>テイ</t>
    </rPh>
    <rPh sb="1" eb="3">
      <t>ニュウサツ</t>
    </rPh>
    <rPh sb="3" eb="5">
      <t>チョウサ</t>
    </rPh>
    <phoneticPr fontId="2"/>
  </si>
  <si>
    <t>基準設定率</t>
    <rPh sb="0" eb="2">
      <t>キジュン</t>
    </rPh>
    <rPh sb="2" eb="4">
      <t>セッテイ</t>
    </rPh>
    <rPh sb="4" eb="5">
      <t>リツ</t>
    </rPh>
    <phoneticPr fontId="2"/>
  </si>
  <si>
    <t>落札候補者の状況</t>
    <rPh sb="0" eb="2">
      <t>ラクサツ</t>
    </rPh>
    <rPh sb="2" eb="5">
      <t>コウホシャ</t>
    </rPh>
    <rPh sb="6" eb="8">
      <t>ジョウキョウ</t>
    </rPh>
    <phoneticPr fontId="2"/>
  </si>
  <si>
    <t>落札率</t>
    <rPh sb="0" eb="2">
      <t>ラクサツ</t>
    </rPh>
    <rPh sb="2" eb="3">
      <t>リツ</t>
    </rPh>
    <phoneticPr fontId="2"/>
  </si>
  <si>
    <t>価格順位</t>
    <rPh sb="0" eb="2">
      <t>カカク</t>
    </rPh>
    <rPh sb="2" eb="4">
      <t>ジュンイ</t>
    </rPh>
    <phoneticPr fontId="2"/>
  </si>
  <si>
    <t>加点順位</t>
    <rPh sb="0" eb="2">
      <t>カテン</t>
    </rPh>
    <rPh sb="2" eb="4">
      <t>ジュンイ</t>
    </rPh>
    <phoneticPr fontId="2"/>
  </si>
  <si>
    <t>公共××事業工事</t>
    <rPh sb="0" eb="2">
      <t>コウキョウ</t>
    </rPh>
    <rPh sb="4" eb="6">
      <t>ジギョウ</t>
    </rPh>
    <rPh sb="6" eb="8">
      <t>コウジ</t>
    </rPh>
    <phoneticPr fontId="2"/>
  </si>
  <si>
    <t>○○市</t>
    <rPh sb="2" eb="3">
      <t>シ</t>
    </rPh>
    <phoneticPr fontId="2"/>
  </si>
  <si>
    <t>○○市○○町地内</t>
    <rPh sb="2" eb="3">
      <t>シ</t>
    </rPh>
    <rPh sb="5" eb="6">
      <t>チョウ</t>
    </rPh>
    <rPh sb="6" eb="7">
      <t>チ</t>
    </rPh>
    <rPh sb="7" eb="8">
      <t>ナイ</t>
    </rPh>
    <phoneticPr fontId="2"/>
  </si>
  <si>
    <t>○○市××町地内</t>
    <rPh sb="2" eb="3">
      <t>シ</t>
    </rPh>
    <rPh sb="5" eb="6">
      <t>チョウ</t>
    </rPh>
    <rPh sb="6" eb="7">
      <t>チ</t>
    </rPh>
    <rPh sb="7" eb="8">
      <t>ナイ</t>
    </rPh>
    <phoneticPr fontId="2"/>
  </si>
  <si>
    <t>【総合評価結果】</t>
    <rPh sb="1" eb="3">
      <t>ソウゴウ</t>
    </rPh>
    <rPh sb="3" eb="5">
      <t>ヒョウカ</t>
    </rPh>
    <rPh sb="5" eb="7">
      <t>ケッカ</t>
    </rPh>
    <phoneticPr fontId="2"/>
  </si>
  <si>
    <t>【価格以外の評価結果】</t>
    <rPh sb="1" eb="3">
      <t>カカク</t>
    </rPh>
    <rPh sb="3" eb="5">
      <t>イガイ</t>
    </rPh>
    <rPh sb="6" eb="8">
      <t>ヒョウカ</t>
    </rPh>
    <rPh sb="8" eb="10">
      <t>ケッカ</t>
    </rPh>
    <phoneticPr fontId="2"/>
  </si>
  <si>
    <t>配置予定技術者の能力</t>
    <rPh sb="0" eb="2">
      <t>ハイチ</t>
    </rPh>
    <rPh sb="2" eb="4">
      <t>ヨテイ</t>
    </rPh>
    <rPh sb="4" eb="7">
      <t>ギジュツシャ</t>
    </rPh>
    <rPh sb="8" eb="10">
      <t>ノウリョク</t>
    </rPh>
    <phoneticPr fontId="2"/>
  </si>
  <si>
    <t>総　合　評　価　方　式　に　関　す　る　評　価　調　書</t>
    <rPh sb="0" eb="1">
      <t>フサ</t>
    </rPh>
    <rPh sb="2" eb="3">
      <t>ゴウ</t>
    </rPh>
    <rPh sb="4" eb="5">
      <t>ヒョウ</t>
    </rPh>
    <rPh sb="6" eb="7">
      <t>アタイ</t>
    </rPh>
    <rPh sb="8" eb="9">
      <t>カタ</t>
    </rPh>
    <rPh sb="10" eb="11">
      <t>シキ</t>
    </rPh>
    <rPh sb="14" eb="15">
      <t>カン</t>
    </rPh>
    <rPh sb="20" eb="21">
      <t>ヒョウ</t>
    </rPh>
    <rPh sb="22" eb="23">
      <t>アタイ</t>
    </rPh>
    <rPh sb="24" eb="25">
      <t>チョウ</t>
    </rPh>
    <rPh sb="26" eb="27">
      <t>ショ</t>
    </rPh>
    <phoneticPr fontId="2"/>
  </si>
  <si>
    <t>発注機関</t>
    <rPh sb="0" eb="2">
      <t>ハッチュウ</t>
    </rPh>
    <rPh sb="2" eb="4">
      <t>キカン</t>
    </rPh>
    <phoneticPr fontId="2"/>
  </si>
  <si>
    <t>工事名</t>
    <rPh sb="0" eb="3">
      <t>コウジメイ</t>
    </rPh>
    <phoneticPr fontId="2"/>
  </si>
  <si>
    <t>施工箇所</t>
    <rPh sb="0" eb="2">
      <t>セコウ</t>
    </rPh>
    <rPh sb="2" eb="4">
      <t>カショ</t>
    </rPh>
    <phoneticPr fontId="2"/>
  </si>
  <si>
    <t>工事概要</t>
    <rPh sb="0" eb="2">
      <t>コウジ</t>
    </rPh>
    <rPh sb="2" eb="4">
      <t>ガイヨウ</t>
    </rPh>
    <phoneticPr fontId="2"/>
  </si>
  <si>
    <t>入札日</t>
    <rPh sb="0" eb="2">
      <t>ニュウサツ</t>
    </rPh>
    <rPh sb="2" eb="3">
      <t>ニチ</t>
    </rPh>
    <phoneticPr fontId="2"/>
  </si>
  <si>
    <t>【落札者決定基準】</t>
    <rPh sb="1" eb="4">
      <t>ラクサツシャ</t>
    </rPh>
    <rPh sb="4" eb="6">
      <t>ケッテイ</t>
    </rPh>
    <rPh sb="6" eb="8">
      <t>キジュン</t>
    </rPh>
    <phoneticPr fontId="2"/>
  </si>
  <si>
    <t>標準点</t>
    <rPh sb="0" eb="2">
      <t>ヒョウジュ</t>
    </rPh>
    <rPh sb="2" eb="3">
      <t>テン</t>
    </rPh>
    <phoneticPr fontId="2"/>
  </si>
  <si>
    <t>加　算　点　の　評　価　項　目　及　び　評　価　点　(　満　点　)</t>
    <rPh sb="0" eb="1">
      <t>カ</t>
    </rPh>
    <rPh sb="2" eb="3">
      <t>ザン</t>
    </rPh>
    <rPh sb="4" eb="5">
      <t>テン</t>
    </rPh>
    <rPh sb="8" eb="9">
      <t>ヒョウ</t>
    </rPh>
    <rPh sb="10" eb="11">
      <t>アタイ</t>
    </rPh>
    <rPh sb="12" eb="13">
      <t>コウ</t>
    </rPh>
    <rPh sb="14" eb="15">
      <t>メ</t>
    </rPh>
    <rPh sb="16" eb="17">
      <t>オヨ</t>
    </rPh>
    <rPh sb="20" eb="21">
      <t>ヒョウ</t>
    </rPh>
    <rPh sb="22" eb="23">
      <t>アタイ</t>
    </rPh>
    <rPh sb="24" eb="25">
      <t>テン</t>
    </rPh>
    <rPh sb="28" eb="29">
      <t>マン</t>
    </rPh>
    <rPh sb="30" eb="31">
      <t>テン</t>
    </rPh>
    <phoneticPr fontId="2"/>
  </si>
  <si>
    <t>合計</t>
    <rPh sb="0" eb="2">
      <t>ゴウケイ</t>
    </rPh>
    <phoneticPr fontId="2"/>
  </si>
  <si>
    <t>施　工　能　力</t>
    <rPh sb="0" eb="1">
      <t>シ</t>
    </rPh>
    <rPh sb="2" eb="3">
      <t>コウ</t>
    </rPh>
    <rPh sb="4" eb="5">
      <t>ノウ</t>
    </rPh>
    <rPh sb="6" eb="7">
      <t>チカラ</t>
    </rPh>
    <phoneticPr fontId="2"/>
  </si>
  <si>
    <t>企　業　能　力</t>
    <rPh sb="0" eb="1">
      <t>クワダ</t>
    </rPh>
    <rPh sb="2" eb="3">
      <t>ギョウ</t>
    </rPh>
    <rPh sb="4" eb="5">
      <t>ノウ</t>
    </rPh>
    <rPh sb="6" eb="7">
      <t>チカラ</t>
    </rPh>
    <phoneticPr fontId="2"/>
  </si>
  <si>
    <t>地　域　要　件</t>
    <rPh sb="0" eb="1">
      <t>チ</t>
    </rPh>
    <rPh sb="2" eb="3">
      <t>イキ</t>
    </rPh>
    <rPh sb="4" eb="5">
      <t>ヨウ</t>
    </rPh>
    <rPh sb="6" eb="7">
      <t>ケン</t>
    </rPh>
    <phoneticPr fontId="2"/>
  </si>
  <si>
    <t>工　程　管　理</t>
    <rPh sb="0" eb="1">
      <t>コウ</t>
    </rPh>
    <rPh sb="2" eb="3">
      <t>ホド</t>
    </rPh>
    <rPh sb="4" eb="5">
      <t>カン</t>
    </rPh>
    <rPh sb="6" eb="7">
      <t>リ</t>
    </rPh>
    <phoneticPr fontId="2"/>
  </si>
  <si>
    <t>品質管理</t>
    <rPh sb="0" eb="2">
      <t>ヒンシツ</t>
    </rPh>
    <rPh sb="2" eb="4">
      <t>カンリ</t>
    </rPh>
    <phoneticPr fontId="2"/>
  </si>
  <si>
    <t>技術的所見</t>
    <rPh sb="0" eb="2">
      <t>ギジュツ</t>
    </rPh>
    <rPh sb="2" eb="3">
      <t>テキ</t>
    </rPh>
    <rPh sb="3" eb="5">
      <t>ショケン</t>
    </rPh>
    <phoneticPr fontId="2"/>
  </si>
  <si>
    <t>スタッフ数</t>
    <rPh sb="4" eb="5">
      <t>スウ</t>
    </rPh>
    <phoneticPr fontId="2"/>
  </si>
  <si>
    <t>保有資格</t>
    <rPh sb="0" eb="2">
      <t>ホユウ</t>
    </rPh>
    <rPh sb="2" eb="4">
      <t>シカク</t>
    </rPh>
    <phoneticPr fontId="2"/>
  </si>
  <si>
    <t>営業拠点</t>
    <rPh sb="0" eb="2">
      <t>エイギョウ</t>
    </rPh>
    <rPh sb="2" eb="4">
      <t>キョテン</t>
    </rPh>
    <phoneticPr fontId="2"/>
  </si>
  <si>
    <t>安全対策</t>
    <rPh sb="0" eb="2">
      <t>アンゼン</t>
    </rPh>
    <rPh sb="2" eb="4">
      <t>タイサク</t>
    </rPh>
    <phoneticPr fontId="2"/>
  </si>
  <si>
    <t>主要資材</t>
    <rPh sb="0" eb="2">
      <t>シュヨウ</t>
    </rPh>
    <rPh sb="2" eb="4">
      <t>シザイ</t>
    </rPh>
    <phoneticPr fontId="2"/>
  </si>
  <si>
    <t>環境配慮</t>
    <rPh sb="0" eb="2">
      <t>カンキョウ</t>
    </rPh>
    <rPh sb="2" eb="4">
      <t>ハイリョ</t>
    </rPh>
    <phoneticPr fontId="2"/>
  </si>
  <si>
    <t>入札者</t>
    <rPh sb="0" eb="3">
      <t>ニュウサツシャ</t>
    </rPh>
    <phoneticPr fontId="2"/>
  </si>
  <si>
    <t>加　算　点　の　評　価　項　目　及　び　評　価　点　</t>
    <rPh sb="0" eb="1">
      <t>カ</t>
    </rPh>
    <rPh sb="2" eb="3">
      <t>ザン</t>
    </rPh>
    <rPh sb="4" eb="5">
      <t>テン</t>
    </rPh>
    <rPh sb="8" eb="9">
      <t>ヒョウ</t>
    </rPh>
    <rPh sb="10" eb="11">
      <t>アタイ</t>
    </rPh>
    <rPh sb="12" eb="13">
      <t>コウ</t>
    </rPh>
    <rPh sb="14" eb="15">
      <t>メ</t>
    </rPh>
    <rPh sb="16" eb="17">
      <t>オヨ</t>
    </rPh>
    <rPh sb="20" eb="21">
      <t>ヒョウ</t>
    </rPh>
    <rPh sb="22" eb="23">
      <t>アタイ</t>
    </rPh>
    <rPh sb="24" eb="25">
      <t>テン</t>
    </rPh>
    <phoneticPr fontId="2"/>
  </si>
  <si>
    <t>標準点＋加算(換算)</t>
    <rPh sb="0" eb="2">
      <t>ヒョウジュ</t>
    </rPh>
    <rPh sb="2" eb="3">
      <t>テン</t>
    </rPh>
    <rPh sb="4" eb="6">
      <t>カサン</t>
    </rPh>
    <rPh sb="7" eb="9">
      <t>カンサン</t>
    </rPh>
    <phoneticPr fontId="2"/>
  </si>
  <si>
    <t>評価値</t>
    <rPh sb="0" eb="2">
      <t>ヒョウカ</t>
    </rPh>
    <rPh sb="2" eb="3">
      <t>アタイ</t>
    </rPh>
    <phoneticPr fontId="2"/>
  </si>
  <si>
    <t>落札者</t>
    <rPh sb="0" eb="2">
      <t>ラクサツ</t>
    </rPh>
    <rPh sb="2" eb="3">
      <t>シャ</t>
    </rPh>
    <phoneticPr fontId="2"/>
  </si>
  <si>
    <t xml:space="preserve"> </t>
    <phoneticPr fontId="2"/>
  </si>
  <si>
    <t>評価順位</t>
    <rPh sb="0" eb="2">
      <t>ヒョウカ</t>
    </rPh>
    <rPh sb="2" eb="4">
      <t>ジュンイ</t>
    </rPh>
    <phoneticPr fontId="2"/>
  </si>
  <si>
    <t>入札順位</t>
    <rPh sb="0" eb="2">
      <t>ニュウサツ</t>
    </rPh>
    <rPh sb="2" eb="4">
      <t>ジュンイ</t>
    </rPh>
    <phoneticPr fontId="2"/>
  </si>
  <si>
    <t>特別簡易型（代表案件）</t>
    <rPh sb="0" eb="2">
      <t>トクベツ</t>
    </rPh>
    <rPh sb="2" eb="5">
      <t>カンイガタ</t>
    </rPh>
    <rPh sb="6" eb="8">
      <t>ダイヒョウ</t>
    </rPh>
    <rPh sb="8" eb="10">
      <t>アンケン</t>
    </rPh>
    <phoneticPr fontId="2"/>
  </si>
  <si>
    <t>特別簡易型（類似案件）</t>
    <rPh sb="0" eb="2">
      <t>トクベツ</t>
    </rPh>
    <rPh sb="2" eb="5">
      <t>カンイガタ</t>
    </rPh>
    <rPh sb="6" eb="8">
      <t>ルイジ</t>
    </rPh>
    <rPh sb="8" eb="10">
      <t>アンケン</t>
    </rPh>
    <phoneticPr fontId="2"/>
  </si>
  <si>
    <t>簡易型</t>
    <rPh sb="0" eb="3">
      <t>カンイガタ</t>
    </rPh>
    <phoneticPr fontId="2"/>
  </si>
  <si>
    <t xml:space="preserve"> </t>
    <phoneticPr fontId="2"/>
  </si>
  <si>
    <t>共同会議意見</t>
    <rPh sb="0" eb="2">
      <t>キョウドウ</t>
    </rPh>
    <rPh sb="2" eb="4">
      <t>カイギ</t>
    </rPh>
    <rPh sb="4" eb="6">
      <t>イケン</t>
    </rPh>
    <phoneticPr fontId="2"/>
  </si>
  <si>
    <t>簡易型総合評価落札方式の落札者決定前意見聴取調書</t>
    <rPh sb="0" eb="2">
      <t>カンイ</t>
    </rPh>
    <rPh sb="2" eb="3">
      <t>カタ</t>
    </rPh>
    <rPh sb="3" eb="5">
      <t>ソウゴウ</t>
    </rPh>
    <rPh sb="5" eb="7">
      <t>ヒョウカ</t>
    </rPh>
    <rPh sb="7" eb="9">
      <t>ラクサツ</t>
    </rPh>
    <rPh sb="9" eb="11">
      <t>ホウシキ</t>
    </rPh>
    <rPh sb="12" eb="15">
      <t>ラクサツシャ</t>
    </rPh>
    <rPh sb="15" eb="17">
      <t>ケッテイ</t>
    </rPh>
    <rPh sb="17" eb="18">
      <t>マエ</t>
    </rPh>
    <rPh sb="18" eb="20">
      <t>イケン</t>
    </rPh>
    <rPh sb="20" eb="22">
      <t>チョウシュ</t>
    </rPh>
    <rPh sb="22" eb="24">
      <t>チョウショ</t>
    </rPh>
    <phoneticPr fontId="2"/>
  </si>
  <si>
    <t>予定価格
（税込み）</t>
    <rPh sb="0" eb="2">
      <t>ヨテイ</t>
    </rPh>
    <rPh sb="2" eb="4">
      <t>カカク</t>
    </rPh>
    <rPh sb="6" eb="7">
      <t>ゼイ</t>
    </rPh>
    <rPh sb="7" eb="8">
      <t>コ</t>
    </rPh>
    <phoneticPr fontId="2"/>
  </si>
  <si>
    <t>工事名</t>
    <rPh sb="0" eb="1">
      <t>コウ</t>
    </rPh>
    <rPh sb="1" eb="2">
      <t>コト</t>
    </rPh>
    <rPh sb="2" eb="3">
      <t>メイ</t>
    </rPh>
    <phoneticPr fontId="2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</si>
  <si>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2"/>
  </si>
  <si>
    <t>工事概要</t>
    <rPh sb="0" eb="1">
      <t>コウ</t>
    </rPh>
    <rPh sb="1" eb="2">
      <t>コト</t>
    </rPh>
    <rPh sb="2" eb="3">
      <t>オオムネ</t>
    </rPh>
    <rPh sb="3" eb="4">
      <t>ヨウ</t>
    </rPh>
    <phoneticPr fontId="2"/>
  </si>
  <si>
    <t>調査基準価格
 (税込み)</t>
    <rPh sb="0" eb="2">
      <t>チョウサ</t>
    </rPh>
    <rPh sb="2" eb="4">
      <t>キジュン</t>
    </rPh>
    <rPh sb="4" eb="6">
      <t>カカク</t>
    </rPh>
    <rPh sb="9" eb="10">
      <t>ゼイ</t>
    </rPh>
    <rPh sb="10" eb="11">
      <t>コ</t>
    </rPh>
    <phoneticPr fontId="2"/>
  </si>
  <si>
    <t>入札価格
(税込み)</t>
    <rPh sb="0" eb="2">
      <t>ニュウサツ</t>
    </rPh>
    <rPh sb="2" eb="4">
      <t>カカク</t>
    </rPh>
    <rPh sb="6" eb="8">
      <t>ゼイコ</t>
    </rPh>
    <phoneticPr fontId="2"/>
  </si>
  <si>
    <t>低入札調査基準価格
(税込み)　(円)</t>
    <rPh sb="0" eb="1">
      <t>テイ</t>
    </rPh>
    <rPh sb="1" eb="3">
      <t>ニュウサツ</t>
    </rPh>
    <rPh sb="3" eb="5">
      <t>チョウサ</t>
    </rPh>
    <rPh sb="5" eb="7">
      <t>キジュン</t>
    </rPh>
    <rPh sb="7" eb="9">
      <t>カカク</t>
    </rPh>
    <rPh sb="11" eb="12">
      <t>ゼイ</t>
    </rPh>
    <rPh sb="12" eb="13">
      <t>コ</t>
    </rPh>
    <rPh sb="17" eb="18">
      <t>エン</t>
    </rPh>
    <phoneticPr fontId="2"/>
  </si>
  <si>
    <t>工事成績
評定点</t>
    <rPh sb="0" eb="2">
      <t>コウジ</t>
    </rPh>
    <rPh sb="2" eb="4">
      <t>セイセキ</t>
    </rPh>
    <rPh sb="5" eb="7">
      <t>ヒョウテイ</t>
    </rPh>
    <rPh sb="7" eb="8">
      <t>テン</t>
    </rPh>
    <phoneticPr fontId="2"/>
  </si>
  <si>
    <t>同種工事
施工実績</t>
    <rPh sb="0" eb="2">
      <t>ドウシュ</t>
    </rPh>
    <rPh sb="2" eb="4">
      <t>コウジ</t>
    </rPh>
    <rPh sb="5" eb="7">
      <t>セコウ</t>
    </rPh>
    <rPh sb="7" eb="9">
      <t>ジッセキ</t>
    </rPh>
    <phoneticPr fontId="2"/>
  </si>
  <si>
    <t>災害協定
参加等</t>
    <rPh sb="0" eb="2">
      <t>サイガイ</t>
    </rPh>
    <rPh sb="2" eb="4">
      <t>キョウテイ</t>
    </rPh>
    <rPh sb="5" eb="7">
      <t>サンカ</t>
    </rPh>
    <rPh sb="7" eb="8">
      <t>トウ</t>
    </rPh>
    <phoneticPr fontId="2"/>
  </si>
  <si>
    <t>入札金額　（税抜き）</t>
    <rPh sb="0" eb="2">
      <t>ニュウサツ</t>
    </rPh>
    <rPh sb="2" eb="4">
      <t>キンガク</t>
    </rPh>
    <rPh sb="6" eb="7">
      <t>ゼイ</t>
    </rPh>
    <rPh sb="7" eb="8">
      <t>ヌ</t>
    </rPh>
    <phoneticPr fontId="2"/>
  </si>
  <si>
    <t>加算点
（合計）</t>
    <rPh sb="0" eb="2">
      <t>カサン</t>
    </rPh>
    <rPh sb="2" eb="3">
      <t>テン</t>
    </rPh>
    <rPh sb="5" eb="6">
      <t>ゴウ</t>
    </rPh>
    <rPh sb="6" eb="7">
      <t>ケイ</t>
    </rPh>
    <phoneticPr fontId="2"/>
  </si>
  <si>
    <t>優良工事
施工者
表彰歴</t>
    <rPh sb="0" eb="2">
      <t>ユウリョウ</t>
    </rPh>
    <rPh sb="2" eb="4">
      <t>コウジ</t>
    </rPh>
    <rPh sb="5" eb="7">
      <t>セコウ</t>
    </rPh>
    <rPh sb="7" eb="8">
      <t>シャ</t>
    </rPh>
    <rPh sb="9" eb="11">
      <t>ヒョウショウ</t>
    </rPh>
    <rPh sb="11" eb="12">
      <t>レキ</t>
    </rPh>
    <phoneticPr fontId="2"/>
  </si>
  <si>
    <t>機械保有
状況</t>
    <rPh sb="0" eb="2">
      <t>キカイ</t>
    </rPh>
    <rPh sb="2" eb="4">
      <t>ホユウ</t>
    </rPh>
    <rPh sb="5" eb="7">
      <t>ジョウキョウ</t>
    </rPh>
    <phoneticPr fontId="2"/>
  </si>
  <si>
    <t>※
 オリジナル
　　項目</t>
    <rPh sb="11" eb="13">
      <t>コウモク</t>
    </rPh>
    <phoneticPr fontId="2"/>
  </si>
  <si>
    <t>※
 オリジナル
　　項目</t>
    <phoneticPr fontId="2"/>
  </si>
  <si>
    <t>標準点
　＋加算点</t>
    <rPh sb="0" eb="2">
      <t>ヒョウジュ</t>
    </rPh>
    <rPh sb="2" eb="3">
      <t>テン</t>
    </rPh>
    <rPh sb="6" eb="8">
      <t>カサン</t>
    </rPh>
    <rPh sb="8" eb="9">
      <t>テン</t>
    </rPh>
    <phoneticPr fontId="2"/>
  </si>
  <si>
    <t>(株)○○橋梁</t>
    <rPh sb="0" eb="3">
      <t>カブ</t>
    </rPh>
    <rPh sb="5" eb="7">
      <t>キョウリョウ</t>
    </rPh>
    <phoneticPr fontId="2"/>
  </si>
  <si>
    <t>○×橋梁(株)</t>
    <rPh sb="2" eb="4">
      <t>キョウリョウ</t>
    </rPh>
    <rPh sb="4" eb="7">
      <t>カブ</t>
    </rPh>
    <phoneticPr fontId="2"/>
  </si>
  <si>
    <t>○×建設(株)</t>
    <rPh sb="2" eb="4">
      <t>ケンセツ</t>
    </rPh>
    <rPh sb="4" eb="7">
      <t>カブ</t>
    </rPh>
    <phoneticPr fontId="2"/>
  </si>
  <si>
    <t>(株)◆◆建設</t>
    <rPh sb="0" eb="3">
      <t>カブ</t>
    </rPh>
    <rPh sb="5" eb="7">
      <t>ケンセツ</t>
    </rPh>
    <phoneticPr fontId="2"/>
  </si>
  <si>
    <t>××橋梁工事(株)</t>
    <rPh sb="2" eb="4">
      <t>キョウリョウ</t>
    </rPh>
    <rPh sb="4" eb="6">
      <t>コウジ</t>
    </rPh>
    <rPh sb="6" eb="9">
      <t>カブ</t>
    </rPh>
    <phoneticPr fontId="2"/>
  </si>
  <si>
    <t>変更できる→</t>
    <rPh sb="0" eb="2">
      <t>ヘンコウ</t>
    </rPh>
    <phoneticPr fontId="2"/>
  </si>
  <si>
    <t>配点は適宜　</t>
    <rPh sb="0" eb="2">
      <t>ハイテン</t>
    </rPh>
    <rPh sb="3" eb="5">
      <t>テキギ</t>
    </rPh>
    <phoneticPr fontId="2"/>
  </si>
  <si>
    <t>評価点入力者
(入札担当者)</t>
    <phoneticPr fontId="2"/>
  </si>
  <si>
    <t>精査確認者
(入札執行者)</t>
    <phoneticPr fontId="2"/>
  </si>
  <si>
    <t>○○　○○</t>
    <phoneticPr fontId="2"/>
  </si>
  <si>
    <t>△△　△△</t>
    <phoneticPr fontId="2"/>
  </si>
  <si>
    <t>継続教育
(CPD)の
取組状況</t>
    <rPh sb="0" eb="4">
      <t>ケイゾクキョウイク</t>
    </rPh>
    <rPh sb="12" eb="13">
      <t>ト</t>
    </rPh>
    <rPh sb="13" eb="14">
      <t>ク</t>
    </rPh>
    <rPh sb="14" eb="16">
      <t>ジョウキョウ</t>
    </rPh>
    <phoneticPr fontId="2"/>
  </si>
  <si>
    <t>予定価格
(税抜き)　(円)</t>
    <rPh sb="0" eb="2">
      <t>ヨテイ</t>
    </rPh>
    <rPh sb="2" eb="4">
      <t>カカク</t>
    </rPh>
    <rPh sb="6" eb="7">
      <t>ゼイ</t>
    </rPh>
    <rPh sb="7" eb="8">
      <t>ヌ</t>
    </rPh>
    <rPh sb="12" eb="13">
      <t>エン</t>
    </rPh>
    <phoneticPr fontId="2"/>
  </si>
  <si>
    <t>入札
参加者
数</t>
    <rPh sb="0" eb="2">
      <t>ニュウサツ</t>
    </rPh>
    <rPh sb="3" eb="5">
      <t>サンカ</t>
    </rPh>
    <rPh sb="5" eb="6">
      <t>シャ</t>
    </rPh>
    <rPh sb="7" eb="8">
      <t>スウ</t>
    </rPh>
    <phoneticPr fontId="2"/>
  </si>
  <si>
    <t>応札者
数</t>
    <rPh sb="0" eb="3">
      <t>オウサツシャ</t>
    </rPh>
    <rPh sb="4" eb="5">
      <t>スウ</t>
    </rPh>
    <phoneticPr fontId="2"/>
  </si>
  <si>
    <t>総合評価様式４</t>
    <rPh sb="0" eb="2">
      <t>ソウゴウ</t>
    </rPh>
    <rPh sb="2" eb="4">
      <t>ヒョウカ</t>
    </rPh>
    <rPh sb="4" eb="6">
      <t>ヨウシキ</t>
    </rPh>
    <phoneticPr fontId="2"/>
  </si>
  <si>
    <t>ボランティア
活動</t>
    <rPh sb="7" eb="9">
      <t>カツドウ</t>
    </rPh>
    <phoneticPr fontId="2"/>
  </si>
  <si>
    <t>消防団活動
支援</t>
    <rPh sb="0" eb="3">
      <t>ショウボウダン</t>
    </rPh>
    <rPh sb="3" eb="5">
      <t>カツドウ</t>
    </rPh>
    <rPh sb="6" eb="8">
      <t>シエン</t>
    </rPh>
    <phoneticPr fontId="2"/>
  </si>
  <si>
    <t>加　　算　　点</t>
    <rPh sb="0" eb="1">
      <t>カ</t>
    </rPh>
    <rPh sb="3" eb="4">
      <t>ザン</t>
    </rPh>
    <rPh sb="6" eb="7">
      <t>テン</t>
    </rPh>
    <phoneticPr fontId="2"/>
  </si>
  <si>
    <t>○○○○</t>
  </si>
  <si>
    <t>公共○○事業工事</t>
  </si>
  <si>
    <t>○○市○○町地内</t>
  </si>
  <si>
    <t>施工延長　　Ｌ＝○○ｍ　Ｗ＝○○ｍ
橋梁上部工　橋長Ｌ＝○○ｍ</t>
    <phoneticPr fontId="2"/>
  </si>
  <si>
    <t>総合評価様式３</t>
    <phoneticPr fontId="2"/>
  </si>
  <si>
    <t>公共□□事業工事</t>
    <rPh sb="0" eb="2">
      <t>コウキョウ</t>
    </rPh>
    <rPh sb="4" eb="6">
      <t>ジギョウ</t>
    </rPh>
    <rPh sb="6" eb="8">
      <t>コウジ</t>
    </rPh>
    <phoneticPr fontId="2"/>
  </si>
  <si>
    <t>○○市□□町地内</t>
    <rPh sb="2" eb="3">
      <t>シ</t>
    </rPh>
    <rPh sb="5" eb="6">
      <t>チョウ</t>
    </rPh>
    <rPh sb="6" eb="7">
      <t>チ</t>
    </rPh>
    <rPh sb="7" eb="8">
      <t>ナイ</t>
    </rPh>
    <phoneticPr fontId="2"/>
  </si>
  <si>
    <t>施工延長L=○○ｍ　
　重力式橋台(h=○m)V=○m3</t>
    <rPh sb="12" eb="14">
      <t>ジュウリョク</t>
    </rPh>
    <rPh sb="14" eb="15">
      <t>シキ</t>
    </rPh>
    <rPh sb="15" eb="17">
      <t>キョウダイ</t>
    </rPh>
    <phoneticPr fontId="2"/>
  </si>
  <si>
    <t>施工延長L=○○ｍ　
　水路工　可変側溝 L=○○m</t>
  </si>
  <si>
    <t>施工延長L=○○ｍ 幅員W=○m
　○○工　A=○㎡
　××工　V=○m3</t>
    <rPh sb="0" eb="2">
      <t>セコウ</t>
    </rPh>
    <rPh sb="2" eb="4">
      <t>エンチョウ</t>
    </rPh>
    <rPh sb="10" eb="12">
      <t>フクイン</t>
    </rPh>
    <rPh sb="20" eb="21">
      <t>コウ</t>
    </rPh>
    <rPh sb="30" eb="31">
      <t>コウ</t>
    </rPh>
    <phoneticPr fontId="2"/>
  </si>
  <si>
    <t>(株)○○建設</t>
    <rPh sb="0" eb="3">
      <t>カブ</t>
    </rPh>
    <rPh sb="5" eb="7">
      <t>ケンセツ</t>
    </rPh>
    <phoneticPr fontId="2"/>
  </si>
  <si>
    <t>（入札結果調書）</t>
    <rPh sb="1" eb="3">
      <t>ニュウサツ</t>
    </rPh>
    <rPh sb="3" eb="5">
      <t>ケッカ</t>
    </rPh>
    <rPh sb="5" eb="7">
      <t>チョウショ</t>
    </rPh>
    <phoneticPr fontId="2"/>
  </si>
  <si>
    <t>（判定）</t>
    <rPh sb="1" eb="3">
      <t>ハンテイ</t>
    </rPh>
    <phoneticPr fontId="2"/>
  </si>
  <si>
    <t>除雪等作業</t>
    <rPh sb="0" eb="3">
      <t>ジョセツトウ</t>
    </rPh>
    <rPh sb="3" eb="5">
      <t>サギョウ</t>
    </rPh>
    <phoneticPr fontId="2"/>
  </si>
  <si>
    <t>地域内企業
の
活用率</t>
    <rPh sb="0" eb="3">
      <t>チイキナイ</t>
    </rPh>
    <rPh sb="3" eb="5">
      <t>キギョウ</t>
    </rPh>
    <rPh sb="8" eb="11">
      <t>カツヨウリツ</t>
    </rPh>
    <phoneticPr fontId="2"/>
  </si>
  <si>
    <t>08-1-3</t>
    <phoneticPr fontId="2"/>
  </si>
  <si>
    <t>R08-1-4</t>
    <phoneticPr fontId="2"/>
  </si>
  <si>
    <t>R06-8-2-1R8M2</t>
    <phoneticPr fontId="2"/>
  </si>
  <si>
    <t>R08-○-○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</si>
</sst>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0.0%"/>
    <numFmt numFmtId="178" formatCode="0.0_ "/>
    <numFmt numFmtId="179" formatCode="0_ "/>
    <numFmt numFmtId="180" formatCode="0.00_ "/>
    <numFmt numFmtId="181" formatCode="0.00_);[Red]\(0.00\)"/>
    <numFmt numFmtId="182" formatCode="0.00;&quot;▲ &quot;0.00"/>
    <numFmt numFmtId="183" formatCode="0.00000_ "/>
    <numFmt numFmtId="184" formatCode="[$-411]ggge&quot;年&quot;m&quot;月&quot;d&quot;日&quot;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8" fillId="0" borderId="0" xfId="0" applyFont="1"/>
    <xf numFmtId="0" fontId="5" fillId="0" borderId="61" xfId="0" applyFont="1" applyBorder="1"/>
    <xf numFmtId="184" fontId="5" fillId="0" borderId="46" xfId="0" applyNumberFormat="1" applyFont="1" applyBorder="1"/>
    <xf numFmtId="184" fontId="5" fillId="0" borderId="0" xfId="0" applyNumberFormat="1" applyFont="1"/>
    <xf numFmtId="0" fontId="5" fillId="0" borderId="0" xfId="0" applyFont="1" applyAlignment="1">
      <alignment vertical="center" shrinkToFit="1"/>
    </xf>
    <xf numFmtId="178" fontId="5" fillId="0" borderId="0" xfId="0" applyNumberFormat="1" applyFont="1" applyAlignment="1">
      <alignment horizontal="center" vertical="center"/>
    </xf>
    <xf numFmtId="181" fontId="5" fillId="0" borderId="0" xfId="0" applyNumberFormat="1" applyFont="1" applyAlignment="1">
      <alignment horizontal="center" vertical="center"/>
    </xf>
    <xf numFmtId="182" fontId="5" fillId="0" borderId="0" xfId="0" applyNumberFormat="1" applyFont="1" applyAlignment="1">
      <alignment horizontal="center" vertical="center"/>
    </xf>
    <xf numFmtId="0" fontId="5" fillId="0" borderId="36" xfId="0" applyFont="1" applyBorder="1" applyAlignment="1">
      <alignment vertical="center"/>
    </xf>
    <xf numFmtId="49" fontId="8" fillId="0" borderId="0" xfId="0" applyNumberFormat="1" applyFont="1"/>
    <xf numFmtId="0" fontId="5" fillId="0" borderId="0" xfId="0" applyFont="1" applyAlignment="1">
      <alignment horizontal="right" vertical="center" shrinkToFit="1"/>
    </xf>
    <xf numFmtId="0" fontId="10" fillId="0" borderId="53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wrapText="1"/>
    </xf>
    <xf numFmtId="176" fontId="8" fillId="0" borderId="4" xfId="0" applyNumberFormat="1" applyFont="1" applyBorder="1" applyAlignment="1">
      <alignment horizontal="right" vertical="center" shrinkToFit="1"/>
    </xf>
    <xf numFmtId="0" fontId="8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wrapText="1"/>
    </xf>
    <xf numFmtId="176" fontId="8" fillId="0" borderId="6" xfId="0" applyNumberFormat="1" applyFont="1" applyBorder="1" applyAlignment="1">
      <alignment horizontal="right" vertical="center" shrinkToFit="1"/>
    </xf>
    <xf numFmtId="0" fontId="8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horizontal="center"/>
    </xf>
    <xf numFmtId="49" fontId="8" fillId="0" borderId="36" xfId="0" applyNumberFormat="1" applyFont="1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34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11" fillId="5" borderId="33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181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vertical="center"/>
    </xf>
    <xf numFmtId="183" fontId="5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82" fontId="4" fillId="7" borderId="0" xfId="0" applyNumberFormat="1" applyFont="1" applyFill="1" applyAlignment="1">
      <alignment horizontal="center" vertical="center"/>
    </xf>
    <xf numFmtId="49" fontId="4" fillId="7" borderId="0" xfId="0" applyNumberFormat="1" applyFont="1" applyFill="1" applyAlignment="1">
      <alignment horizontal="center" vertical="center"/>
    </xf>
    <xf numFmtId="176" fontId="8" fillId="0" borderId="4" xfId="0" applyNumberFormat="1" applyFont="1" applyBorder="1" applyAlignment="1">
      <alignment vertical="center" shrinkToFit="1"/>
    </xf>
    <xf numFmtId="176" fontId="8" fillId="0" borderId="6" xfId="0" applyNumberFormat="1" applyFont="1" applyBorder="1" applyAlignment="1">
      <alignment vertical="center" shrinkToFit="1"/>
    </xf>
    <xf numFmtId="0" fontId="15" fillId="0" borderId="0" xfId="0" applyFont="1" applyAlignment="1">
      <alignment vertical="top"/>
    </xf>
    <xf numFmtId="180" fontId="13" fillId="0" borderId="17" xfId="0" applyNumberFormat="1" applyFont="1" applyBorder="1" applyAlignment="1">
      <alignment vertical="center" shrinkToFit="1"/>
    </xf>
    <xf numFmtId="180" fontId="8" fillId="2" borderId="7" xfId="0" applyNumberFormat="1" applyFont="1" applyFill="1" applyBorder="1" applyAlignment="1">
      <alignment vertical="center" shrinkToFit="1"/>
    </xf>
    <xf numFmtId="180" fontId="8" fillId="2" borderId="19" xfId="0" applyNumberFormat="1" applyFont="1" applyFill="1" applyBorder="1" applyAlignment="1">
      <alignment vertical="center" shrinkToFit="1"/>
    </xf>
    <xf numFmtId="180" fontId="8" fillId="3" borderId="18" xfId="0" applyNumberFormat="1" applyFont="1" applyFill="1" applyBorder="1" applyAlignment="1">
      <alignment vertical="center" shrinkToFit="1"/>
    </xf>
    <xf numFmtId="180" fontId="8" fillId="3" borderId="7" xfId="0" applyNumberFormat="1" applyFont="1" applyFill="1" applyBorder="1" applyAlignment="1">
      <alignment vertical="center" shrinkToFit="1"/>
    </xf>
    <xf numFmtId="180" fontId="8" fillId="3" borderId="19" xfId="0" applyNumberFormat="1" applyFont="1" applyFill="1" applyBorder="1" applyAlignment="1">
      <alignment vertical="center" shrinkToFit="1"/>
    </xf>
    <xf numFmtId="180" fontId="8" fillId="4" borderId="18" xfId="0" applyNumberFormat="1" applyFont="1" applyFill="1" applyBorder="1" applyAlignment="1">
      <alignment vertical="center" shrinkToFit="1"/>
    </xf>
    <xf numFmtId="180" fontId="8" fillId="4" borderId="45" xfId="0" applyNumberFormat="1" applyFont="1" applyFill="1" applyBorder="1" applyAlignment="1">
      <alignment vertical="center" shrinkToFit="1"/>
    </xf>
    <xf numFmtId="180" fontId="8" fillId="4" borderId="19" xfId="0" applyNumberFormat="1" applyFont="1" applyFill="1" applyBorder="1" applyAlignment="1">
      <alignment vertical="center" shrinkToFit="1"/>
    </xf>
    <xf numFmtId="180" fontId="8" fillId="5" borderId="18" xfId="0" applyNumberFormat="1" applyFont="1" applyFill="1" applyBorder="1" applyAlignment="1">
      <alignment vertical="center" shrinkToFit="1"/>
    </xf>
    <xf numFmtId="180" fontId="8" fillId="5" borderId="7" xfId="0" applyNumberFormat="1" applyFont="1" applyFill="1" applyBorder="1" applyAlignment="1">
      <alignment vertical="center" shrinkToFit="1"/>
    </xf>
    <xf numFmtId="180" fontId="8" fillId="0" borderId="7" xfId="0" applyNumberFormat="1" applyFont="1" applyBorder="1" applyAlignment="1">
      <alignment vertical="center" shrinkToFit="1"/>
    </xf>
    <xf numFmtId="180" fontId="8" fillId="0" borderId="20" xfId="0" applyNumberFormat="1" applyFont="1" applyBorder="1" applyAlignment="1">
      <alignment vertical="center" shrinkToFit="1"/>
    </xf>
    <xf numFmtId="180" fontId="8" fillId="2" borderId="1" xfId="0" applyNumberFormat="1" applyFont="1" applyFill="1" applyBorder="1" applyAlignment="1">
      <alignment vertical="center" shrinkToFit="1"/>
    </xf>
    <xf numFmtId="180" fontId="8" fillId="2" borderId="23" xfId="0" applyNumberFormat="1" applyFont="1" applyFill="1" applyBorder="1" applyAlignment="1">
      <alignment vertical="center" shrinkToFit="1"/>
    </xf>
    <xf numFmtId="180" fontId="8" fillId="3" borderId="22" xfId="0" applyNumberFormat="1" applyFont="1" applyFill="1" applyBorder="1" applyAlignment="1">
      <alignment vertical="center" shrinkToFit="1"/>
    </xf>
    <xf numFmtId="180" fontId="8" fillId="3" borderId="1" xfId="0" applyNumberFormat="1" applyFont="1" applyFill="1" applyBorder="1" applyAlignment="1">
      <alignment vertical="center" shrinkToFit="1"/>
    </xf>
    <xf numFmtId="180" fontId="8" fillId="3" borderId="24" xfId="0" applyNumberFormat="1" applyFont="1" applyFill="1" applyBorder="1" applyAlignment="1">
      <alignment vertical="center" shrinkToFit="1"/>
    </xf>
    <xf numFmtId="180" fontId="8" fillId="4" borderId="22" xfId="0" applyNumberFormat="1" applyFont="1" applyFill="1" applyBorder="1" applyAlignment="1">
      <alignment vertical="center" shrinkToFit="1"/>
    </xf>
    <xf numFmtId="180" fontId="8" fillId="4" borderId="8" xfId="0" applyNumberFormat="1" applyFont="1" applyFill="1" applyBorder="1" applyAlignment="1">
      <alignment vertical="center" shrinkToFit="1"/>
    </xf>
    <xf numFmtId="180" fontId="8" fillId="4" borderId="23" xfId="0" applyNumberFormat="1" applyFont="1" applyFill="1" applyBorder="1" applyAlignment="1">
      <alignment vertical="center" shrinkToFit="1"/>
    </xf>
    <xf numFmtId="180" fontId="8" fillId="5" borderId="22" xfId="0" applyNumberFormat="1" applyFont="1" applyFill="1" applyBorder="1" applyAlignment="1">
      <alignment vertical="center" shrinkToFit="1"/>
    </xf>
    <xf numFmtId="180" fontId="8" fillId="5" borderId="1" xfId="0" applyNumberFormat="1" applyFont="1" applyFill="1" applyBorder="1" applyAlignment="1">
      <alignment vertical="center" shrinkToFit="1"/>
    </xf>
    <xf numFmtId="180" fontId="8" fillId="5" borderId="8" xfId="0" applyNumberFormat="1" applyFont="1" applyFill="1" applyBorder="1" applyAlignment="1">
      <alignment vertical="center" shrinkToFit="1"/>
    </xf>
    <xf numFmtId="180" fontId="8" fillId="0" borderId="25" xfId="0" applyNumberFormat="1" applyFont="1" applyBorder="1" applyAlignment="1">
      <alignment vertical="center" shrinkToFit="1"/>
    </xf>
    <xf numFmtId="180" fontId="8" fillId="2" borderId="4" xfId="0" applyNumberFormat="1" applyFont="1" applyFill="1" applyBorder="1" applyAlignment="1">
      <alignment vertical="center" shrinkToFit="1"/>
    </xf>
    <xf numFmtId="180" fontId="8" fillId="2" borderId="28" xfId="0" applyNumberFormat="1" applyFont="1" applyFill="1" applyBorder="1" applyAlignment="1">
      <alignment vertical="center" shrinkToFit="1"/>
    </xf>
    <xf numFmtId="180" fontId="8" fillId="3" borderId="27" xfId="0" applyNumberFormat="1" applyFont="1" applyFill="1" applyBorder="1" applyAlignment="1">
      <alignment vertical="center" shrinkToFit="1"/>
    </xf>
    <xf numFmtId="180" fontId="8" fillId="3" borderId="4" xfId="0" applyNumberFormat="1" applyFont="1" applyFill="1" applyBorder="1" applyAlignment="1">
      <alignment vertical="center" shrinkToFit="1"/>
    </xf>
    <xf numFmtId="180" fontId="8" fillId="3" borderId="28" xfId="0" applyNumberFormat="1" applyFont="1" applyFill="1" applyBorder="1" applyAlignment="1">
      <alignment vertical="center" shrinkToFit="1"/>
    </xf>
    <xf numFmtId="180" fontId="8" fillId="4" borderId="27" xfId="0" applyNumberFormat="1" applyFont="1" applyFill="1" applyBorder="1" applyAlignment="1">
      <alignment vertical="center" shrinkToFit="1"/>
    </xf>
    <xf numFmtId="180" fontId="8" fillId="4" borderId="9" xfId="0" applyNumberFormat="1" applyFont="1" applyFill="1" applyBorder="1" applyAlignment="1">
      <alignment vertical="center" shrinkToFit="1"/>
    </xf>
    <xf numFmtId="180" fontId="8" fillId="4" borderId="28" xfId="0" applyNumberFormat="1" applyFont="1" applyFill="1" applyBorder="1" applyAlignment="1">
      <alignment vertical="center" shrinkToFit="1"/>
    </xf>
    <xf numFmtId="180" fontId="8" fillId="5" borderId="27" xfId="0" applyNumberFormat="1" applyFont="1" applyFill="1" applyBorder="1" applyAlignment="1">
      <alignment vertical="center" shrinkToFit="1"/>
    </xf>
    <xf numFmtId="180" fontId="8" fillId="5" borderId="4" xfId="0" applyNumberFormat="1" applyFont="1" applyFill="1" applyBorder="1" applyAlignment="1">
      <alignment vertical="center" shrinkToFit="1"/>
    </xf>
    <xf numFmtId="180" fontId="8" fillId="5" borderId="9" xfId="0" applyNumberFormat="1" applyFont="1" applyFill="1" applyBorder="1" applyAlignment="1">
      <alignment vertical="center" shrinkToFit="1"/>
    </xf>
    <xf numFmtId="180" fontId="8" fillId="0" borderId="29" xfId="0" applyNumberFormat="1" applyFont="1" applyBorder="1" applyAlignment="1">
      <alignment vertical="center" shrinkToFit="1"/>
    </xf>
    <xf numFmtId="180" fontId="8" fillId="2" borderId="6" xfId="0" applyNumberFormat="1" applyFont="1" applyFill="1" applyBorder="1" applyAlignment="1">
      <alignment vertical="center" shrinkToFit="1"/>
    </xf>
    <xf numFmtId="180" fontId="8" fillId="2" borderId="31" xfId="0" applyNumberFormat="1" applyFont="1" applyFill="1" applyBorder="1" applyAlignment="1">
      <alignment vertical="center" shrinkToFit="1"/>
    </xf>
    <xf numFmtId="180" fontId="8" fillId="3" borderId="16" xfId="0" applyNumberFormat="1" applyFont="1" applyFill="1" applyBorder="1" applyAlignment="1">
      <alignment vertical="center" shrinkToFit="1"/>
    </xf>
    <xf numFmtId="180" fontId="8" fillId="3" borderId="6" xfId="0" applyNumberFormat="1" applyFont="1" applyFill="1" applyBorder="1" applyAlignment="1">
      <alignment vertical="center" shrinkToFit="1"/>
    </xf>
    <xf numFmtId="180" fontId="8" fillId="3" borderId="31" xfId="0" applyNumberFormat="1" applyFont="1" applyFill="1" applyBorder="1" applyAlignment="1">
      <alignment vertical="center" shrinkToFit="1"/>
    </xf>
    <xf numFmtId="180" fontId="8" fillId="4" borderId="16" xfId="0" applyNumberFormat="1" applyFont="1" applyFill="1" applyBorder="1" applyAlignment="1">
      <alignment vertical="center" shrinkToFit="1"/>
    </xf>
    <xf numFmtId="180" fontId="8" fillId="4" borderId="10" xfId="0" applyNumberFormat="1" applyFont="1" applyFill="1" applyBorder="1" applyAlignment="1">
      <alignment vertical="center" shrinkToFit="1"/>
    </xf>
    <xf numFmtId="180" fontId="8" fillId="4" borderId="31" xfId="0" applyNumberFormat="1" applyFont="1" applyFill="1" applyBorder="1" applyAlignment="1">
      <alignment vertical="center" shrinkToFit="1"/>
    </xf>
    <xf numFmtId="180" fontId="8" fillId="5" borderId="16" xfId="0" applyNumberFormat="1" applyFont="1" applyFill="1" applyBorder="1" applyAlignment="1">
      <alignment vertical="center" shrinkToFit="1"/>
    </xf>
    <xf numFmtId="180" fontId="8" fillId="5" borderId="6" xfId="0" applyNumberFormat="1" applyFont="1" applyFill="1" applyBorder="1" applyAlignment="1">
      <alignment vertical="center" shrinkToFit="1"/>
    </xf>
    <xf numFmtId="180" fontId="8" fillId="5" borderId="10" xfId="0" applyNumberFormat="1" applyFont="1" applyFill="1" applyBorder="1" applyAlignment="1">
      <alignment vertical="center" shrinkToFit="1"/>
    </xf>
    <xf numFmtId="180" fontId="8" fillId="0" borderId="32" xfId="0" applyNumberFormat="1" applyFont="1" applyBorder="1" applyAlignment="1">
      <alignment vertical="center" shrinkToFit="1"/>
    </xf>
    <xf numFmtId="180" fontId="13" fillId="0" borderId="17" xfId="0" applyNumberFormat="1" applyFont="1" applyBorder="1" applyAlignment="1">
      <alignment vertical="center"/>
    </xf>
    <xf numFmtId="180" fontId="8" fillId="2" borderId="7" xfId="0" applyNumberFormat="1" applyFont="1" applyFill="1" applyBorder="1" applyAlignment="1">
      <alignment vertical="center"/>
    </xf>
    <xf numFmtId="180" fontId="8" fillId="2" borderId="19" xfId="0" applyNumberFormat="1" applyFont="1" applyFill="1" applyBorder="1" applyAlignment="1">
      <alignment vertical="center"/>
    </xf>
    <xf numFmtId="180" fontId="8" fillId="3" borderId="18" xfId="0" applyNumberFormat="1" applyFont="1" applyFill="1" applyBorder="1" applyAlignment="1">
      <alignment vertical="center"/>
    </xf>
    <xf numFmtId="180" fontId="8" fillId="3" borderId="7" xfId="0" applyNumberFormat="1" applyFont="1" applyFill="1" applyBorder="1" applyAlignment="1">
      <alignment vertical="center"/>
    </xf>
    <xf numFmtId="180" fontId="8" fillId="3" borderId="19" xfId="0" applyNumberFormat="1" applyFont="1" applyFill="1" applyBorder="1" applyAlignment="1">
      <alignment vertical="center"/>
    </xf>
    <xf numFmtId="180" fontId="8" fillId="4" borderId="18" xfId="0" applyNumberFormat="1" applyFont="1" applyFill="1" applyBorder="1" applyAlignment="1">
      <alignment vertical="center"/>
    </xf>
    <xf numFmtId="180" fontId="8" fillId="4" borderId="45" xfId="0" applyNumberFormat="1" applyFont="1" applyFill="1" applyBorder="1" applyAlignment="1">
      <alignment vertical="center"/>
    </xf>
    <xf numFmtId="180" fontId="8" fillId="4" borderId="19" xfId="0" applyNumberFormat="1" applyFont="1" applyFill="1" applyBorder="1" applyAlignment="1">
      <alignment vertical="center"/>
    </xf>
    <xf numFmtId="180" fontId="8" fillId="5" borderId="18" xfId="0" applyNumberFormat="1" applyFont="1" applyFill="1" applyBorder="1" applyAlignment="1">
      <alignment vertical="center"/>
    </xf>
    <xf numFmtId="180" fontId="8" fillId="5" borderId="7" xfId="0" applyNumberFormat="1" applyFont="1" applyFill="1" applyBorder="1" applyAlignment="1">
      <alignment vertical="center"/>
    </xf>
    <xf numFmtId="180" fontId="8" fillId="0" borderId="7" xfId="0" applyNumberFormat="1" applyFont="1" applyBorder="1" applyAlignment="1">
      <alignment vertical="center"/>
    </xf>
    <xf numFmtId="180" fontId="8" fillId="0" borderId="20" xfId="0" applyNumberFormat="1" applyFont="1" applyBorder="1" applyAlignment="1">
      <alignment vertical="center"/>
    </xf>
    <xf numFmtId="180" fontId="8" fillId="2" borderId="1" xfId="0" applyNumberFormat="1" applyFont="1" applyFill="1" applyBorder="1" applyAlignment="1">
      <alignment vertical="center"/>
    </xf>
    <xf numFmtId="180" fontId="8" fillId="2" borderId="23" xfId="0" applyNumberFormat="1" applyFont="1" applyFill="1" applyBorder="1" applyAlignment="1">
      <alignment vertical="center"/>
    </xf>
    <xf numFmtId="180" fontId="8" fillId="3" borderId="22" xfId="0" applyNumberFormat="1" applyFont="1" applyFill="1" applyBorder="1" applyAlignment="1">
      <alignment vertical="center"/>
    </xf>
    <xf numFmtId="180" fontId="8" fillId="3" borderId="1" xfId="0" applyNumberFormat="1" applyFont="1" applyFill="1" applyBorder="1" applyAlignment="1">
      <alignment vertical="center"/>
    </xf>
    <xf numFmtId="180" fontId="8" fillId="3" borderId="24" xfId="0" applyNumberFormat="1" applyFont="1" applyFill="1" applyBorder="1" applyAlignment="1">
      <alignment vertical="center"/>
    </xf>
    <xf numFmtId="180" fontId="8" fillId="4" borderId="22" xfId="0" applyNumberFormat="1" applyFont="1" applyFill="1" applyBorder="1" applyAlignment="1">
      <alignment vertical="center"/>
    </xf>
    <xf numFmtId="180" fontId="8" fillId="4" borderId="8" xfId="0" applyNumberFormat="1" applyFont="1" applyFill="1" applyBorder="1" applyAlignment="1">
      <alignment vertical="center"/>
    </xf>
    <xf numFmtId="180" fontId="8" fillId="4" borderId="23" xfId="0" applyNumberFormat="1" applyFont="1" applyFill="1" applyBorder="1" applyAlignment="1">
      <alignment vertical="center"/>
    </xf>
    <xf numFmtId="180" fontId="8" fillId="5" borderId="22" xfId="0" applyNumberFormat="1" applyFont="1" applyFill="1" applyBorder="1" applyAlignment="1">
      <alignment vertical="center"/>
    </xf>
    <xf numFmtId="180" fontId="8" fillId="5" borderId="1" xfId="0" applyNumberFormat="1" applyFont="1" applyFill="1" applyBorder="1" applyAlignment="1">
      <alignment vertical="center"/>
    </xf>
    <xf numFmtId="180" fontId="8" fillId="0" borderId="25" xfId="0" applyNumberFormat="1" applyFont="1" applyBorder="1" applyAlignment="1">
      <alignment vertical="center"/>
    </xf>
    <xf numFmtId="180" fontId="8" fillId="2" borderId="4" xfId="0" applyNumberFormat="1" applyFont="1" applyFill="1" applyBorder="1" applyAlignment="1">
      <alignment vertical="center"/>
    </xf>
    <xf numFmtId="180" fontId="8" fillId="2" borderId="28" xfId="0" applyNumberFormat="1" applyFont="1" applyFill="1" applyBorder="1" applyAlignment="1">
      <alignment vertical="center"/>
    </xf>
    <xf numFmtId="180" fontId="8" fillId="3" borderId="27" xfId="0" applyNumberFormat="1" applyFont="1" applyFill="1" applyBorder="1" applyAlignment="1">
      <alignment vertical="center"/>
    </xf>
    <xf numFmtId="180" fontId="8" fillId="3" borderId="4" xfId="0" applyNumberFormat="1" applyFont="1" applyFill="1" applyBorder="1" applyAlignment="1">
      <alignment vertical="center"/>
    </xf>
    <xf numFmtId="180" fontId="8" fillId="3" borderId="28" xfId="0" applyNumberFormat="1" applyFont="1" applyFill="1" applyBorder="1" applyAlignment="1">
      <alignment vertical="center"/>
    </xf>
    <xf numFmtId="180" fontId="8" fillId="4" borderId="27" xfId="0" applyNumberFormat="1" applyFont="1" applyFill="1" applyBorder="1" applyAlignment="1">
      <alignment vertical="center"/>
    </xf>
    <xf numFmtId="180" fontId="8" fillId="4" borderId="9" xfId="0" applyNumberFormat="1" applyFont="1" applyFill="1" applyBorder="1" applyAlignment="1">
      <alignment vertical="center"/>
    </xf>
    <xf numFmtId="180" fontId="8" fillId="4" borderId="28" xfId="0" applyNumberFormat="1" applyFont="1" applyFill="1" applyBorder="1" applyAlignment="1">
      <alignment vertical="center"/>
    </xf>
    <xf numFmtId="180" fontId="8" fillId="5" borderId="27" xfId="0" applyNumberFormat="1" applyFont="1" applyFill="1" applyBorder="1" applyAlignment="1">
      <alignment vertical="center"/>
    </xf>
    <xf numFmtId="180" fontId="8" fillId="5" borderId="4" xfId="0" applyNumberFormat="1" applyFont="1" applyFill="1" applyBorder="1" applyAlignment="1">
      <alignment vertical="center"/>
    </xf>
    <xf numFmtId="180" fontId="8" fillId="0" borderId="29" xfId="0" applyNumberFormat="1" applyFont="1" applyBorder="1" applyAlignment="1">
      <alignment vertical="center"/>
    </xf>
    <xf numFmtId="180" fontId="8" fillId="2" borderId="6" xfId="0" applyNumberFormat="1" applyFont="1" applyFill="1" applyBorder="1" applyAlignment="1">
      <alignment vertical="center"/>
    </xf>
    <xf numFmtId="180" fontId="8" fillId="2" borderId="31" xfId="0" applyNumberFormat="1" applyFont="1" applyFill="1" applyBorder="1" applyAlignment="1">
      <alignment vertical="center"/>
    </xf>
    <xf numFmtId="180" fontId="8" fillId="3" borderId="16" xfId="0" applyNumberFormat="1" applyFont="1" applyFill="1" applyBorder="1" applyAlignment="1">
      <alignment vertical="center"/>
    </xf>
    <xf numFmtId="180" fontId="8" fillId="3" borderId="6" xfId="0" applyNumberFormat="1" applyFont="1" applyFill="1" applyBorder="1" applyAlignment="1">
      <alignment vertical="center"/>
    </xf>
    <xf numFmtId="180" fontId="8" fillId="3" borderId="31" xfId="0" applyNumberFormat="1" applyFont="1" applyFill="1" applyBorder="1" applyAlignment="1">
      <alignment vertical="center"/>
    </xf>
    <xf numFmtId="180" fontId="8" fillId="4" borderId="16" xfId="0" applyNumberFormat="1" applyFont="1" applyFill="1" applyBorder="1" applyAlignment="1">
      <alignment vertical="center"/>
    </xf>
    <xf numFmtId="180" fontId="8" fillId="4" borderId="10" xfId="0" applyNumberFormat="1" applyFont="1" applyFill="1" applyBorder="1" applyAlignment="1">
      <alignment vertical="center"/>
    </xf>
    <xf numFmtId="180" fontId="8" fillId="4" borderId="31" xfId="0" applyNumberFormat="1" applyFont="1" applyFill="1" applyBorder="1" applyAlignment="1">
      <alignment vertical="center"/>
    </xf>
    <xf numFmtId="180" fontId="8" fillId="5" borderId="16" xfId="0" applyNumberFormat="1" applyFont="1" applyFill="1" applyBorder="1" applyAlignment="1">
      <alignment vertical="center"/>
    </xf>
    <xf numFmtId="180" fontId="8" fillId="5" borderId="6" xfId="0" applyNumberFormat="1" applyFont="1" applyFill="1" applyBorder="1" applyAlignment="1">
      <alignment vertical="center"/>
    </xf>
    <xf numFmtId="180" fontId="8" fillId="0" borderId="32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center" vertical="center" shrinkToFit="1"/>
    </xf>
    <xf numFmtId="177" fontId="8" fillId="0" borderId="4" xfId="0" applyNumberFormat="1" applyFont="1" applyBorder="1" applyAlignment="1">
      <alignment horizontal="center" vertical="center" shrinkToFit="1"/>
    </xf>
    <xf numFmtId="176" fontId="8" fillId="0" borderId="28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176" fontId="13" fillId="0" borderId="6" xfId="0" applyNumberFormat="1" applyFont="1" applyBorder="1" applyAlignment="1">
      <alignment horizontal="center" vertical="center" shrinkToFit="1"/>
    </xf>
    <xf numFmtId="177" fontId="8" fillId="0" borderId="6" xfId="0" applyNumberFormat="1" applyFont="1" applyBorder="1" applyAlignment="1">
      <alignment horizontal="center" vertical="center" shrinkToFit="1"/>
    </xf>
    <xf numFmtId="176" fontId="8" fillId="0" borderId="31" xfId="0" applyNumberFormat="1" applyFont="1" applyBorder="1" applyAlignment="1">
      <alignment horizontal="center" vertical="center" shrinkToFit="1"/>
    </xf>
    <xf numFmtId="176" fontId="8" fillId="0" borderId="79" xfId="0" applyNumberFormat="1" applyFont="1" applyBorder="1" applyAlignment="1">
      <alignment horizontal="right" vertical="center" shrinkToFit="1"/>
    </xf>
    <xf numFmtId="0" fontId="4" fillId="0" borderId="80" xfId="1" applyFont="1" applyBorder="1" applyAlignment="1">
      <alignment horizontal="center" vertical="center" shrinkToFit="1"/>
    </xf>
    <xf numFmtId="176" fontId="8" fillId="0" borderId="79" xfId="0" applyNumberFormat="1" applyFont="1" applyBorder="1" applyAlignment="1">
      <alignment vertical="center" shrinkToFit="1"/>
    </xf>
    <xf numFmtId="176" fontId="8" fillId="0" borderId="81" xfId="0" applyNumberFormat="1" applyFont="1" applyBorder="1" applyAlignment="1">
      <alignment vertical="center" shrinkToFit="1"/>
    </xf>
    <xf numFmtId="0" fontId="4" fillId="0" borderId="82" xfId="1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shrinkToFit="1"/>
    </xf>
    <xf numFmtId="0" fontId="4" fillId="0" borderId="8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indent="2"/>
    </xf>
    <xf numFmtId="184" fontId="8" fillId="0" borderId="0" xfId="0" applyNumberFormat="1" applyFont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37" xfId="0" applyFont="1" applyBorder="1" applyAlignment="1">
      <alignment horizontal="distributed" vertical="center" indent="3"/>
    </xf>
    <xf numFmtId="0" fontId="12" fillId="0" borderId="55" xfId="0" applyFont="1" applyBorder="1" applyAlignment="1">
      <alignment horizontal="distributed" vertical="center" indent="3"/>
    </xf>
    <xf numFmtId="0" fontId="12" fillId="0" borderId="38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77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wrapText="1" shrinkToFit="1"/>
    </xf>
    <xf numFmtId="0" fontId="12" fillId="0" borderId="55" xfId="0" applyFont="1" applyBorder="1" applyAlignment="1">
      <alignment horizontal="center" vertical="center" shrinkToFit="1"/>
    </xf>
    <xf numFmtId="0" fontId="15" fillId="0" borderId="0" xfId="0" applyFont="1" applyAlignment="1">
      <alignment horizontal="right"/>
    </xf>
    <xf numFmtId="0" fontId="4" fillId="5" borderId="55" xfId="0" applyFont="1" applyFill="1" applyBorder="1" applyAlignment="1">
      <alignment horizontal="center" vertical="center" wrapText="1" shrinkToFit="1"/>
    </xf>
    <xf numFmtId="0" fontId="4" fillId="5" borderId="7" xfId="0" applyFont="1" applyFill="1" applyBorder="1" applyAlignment="1">
      <alignment horizontal="center" vertical="center" wrapText="1" shrinkToFit="1"/>
    </xf>
    <xf numFmtId="0" fontId="4" fillId="2" borderId="70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4" fillId="2" borderId="71" xfId="0" applyFont="1" applyFill="1" applyBorder="1" applyAlignment="1">
      <alignment horizontal="center" vertical="center" shrinkToFit="1"/>
    </xf>
    <xf numFmtId="0" fontId="4" fillId="5" borderId="73" xfId="0" applyFont="1" applyFill="1" applyBorder="1" applyAlignment="1">
      <alignment horizontal="center" vertical="center" shrinkToFit="1"/>
    </xf>
    <xf numFmtId="0" fontId="4" fillId="5" borderId="54" xfId="0" applyFont="1" applyFill="1" applyBorder="1" applyAlignment="1">
      <alignment horizontal="center" vertical="center" shrinkToFit="1"/>
    </xf>
    <xf numFmtId="0" fontId="4" fillId="5" borderId="27" xfId="0" applyFont="1" applyFill="1" applyBorder="1" applyAlignment="1">
      <alignment horizontal="center" vertical="center" shrinkToFit="1"/>
    </xf>
    <xf numFmtId="0" fontId="10" fillId="5" borderId="55" xfId="0" applyFont="1" applyFill="1" applyBorder="1" applyAlignment="1">
      <alignment horizontal="center" vertical="center" wrapText="1" shrinkToFit="1"/>
    </xf>
    <xf numFmtId="0" fontId="10" fillId="5" borderId="7" xfId="0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5" fillId="0" borderId="0" xfId="0" applyFont="1"/>
    <xf numFmtId="0" fontId="4" fillId="0" borderId="47" xfId="0" applyFont="1" applyBorder="1" applyAlignment="1">
      <alignment horizontal="distributed" vertical="center" indent="2"/>
    </xf>
    <xf numFmtId="0" fontId="4" fillId="0" borderId="48" xfId="0" applyFont="1" applyBorder="1" applyAlignment="1">
      <alignment horizontal="distributed" vertical="center" indent="2"/>
    </xf>
    <xf numFmtId="0" fontId="4" fillId="0" borderId="49" xfId="0" applyFont="1" applyBorder="1" applyAlignment="1">
      <alignment horizontal="distributed" vertical="center" indent="2"/>
    </xf>
    <xf numFmtId="0" fontId="4" fillId="0" borderId="47" xfId="0" applyFont="1" applyBorder="1" applyAlignment="1">
      <alignment horizontal="center" vertical="center" wrapText="1" shrinkToFit="1"/>
    </xf>
    <xf numFmtId="0" fontId="4" fillId="0" borderId="60" xfId="0" applyFont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66" xfId="0" applyFont="1" applyBorder="1" applyAlignment="1">
      <alignment horizontal="left" vertical="center" wrapText="1" indent="1" shrinkToFit="1"/>
    </xf>
    <xf numFmtId="0" fontId="4" fillId="0" borderId="67" xfId="0" applyFont="1" applyBorder="1" applyAlignment="1">
      <alignment horizontal="left" indent="1"/>
    </xf>
    <xf numFmtId="0" fontId="4" fillId="0" borderId="20" xfId="0" applyFont="1" applyBorder="1" applyAlignment="1">
      <alignment horizontal="left" indent="1"/>
    </xf>
    <xf numFmtId="180" fontId="8" fillId="0" borderId="70" xfId="0" applyNumberFormat="1" applyFont="1" applyBorder="1" applyAlignment="1">
      <alignment horizontal="right" vertical="center" indent="1"/>
    </xf>
    <xf numFmtId="180" fontId="0" fillId="0" borderId="27" xfId="0" applyNumberFormat="1" applyBorder="1" applyAlignment="1">
      <alignment horizontal="right" vertical="center" indent="1"/>
    </xf>
    <xf numFmtId="0" fontId="4" fillId="0" borderId="59" xfId="0" applyFont="1" applyBorder="1" applyAlignment="1">
      <alignment horizontal="center" vertical="center" wrapText="1" shrinkToFit="1"/>
    </xf>
    <xf numFmtId="176" fontId="8" fillId="0" borderId="61" xfId="0" applyNumberFormat="1" applyFont="1" applyBorder="1" applyAlignment="1">
      <alignment horizontal="right" vertical="center" indent="1" shrinkToFit="1"/>
    </xf>
    <xf numFmtId="176" fontId="8" fillId="0" borderId="62" xfId="0" applyNumberFormat="1" applyFont="1" applyBorder="1" applyAlignment="1">
      <alignment horizontal="right" vertical="center" indent="1" shrinkToFit="1"/>
    </xf>
    <xf numFmtId="176" fontId="8" fillId="0" borderId="63" xfId="0" applyNumberFormat="1" applyFont="1" applyBorder="1" applyAlignment="1">
      <alignment horizontal="right" vertical="center" indent="1" shrinkToFit="1"/>
    </xf>
    <xf numFmtId="176" fontId="8" fillId="0" borderId="64" xfId="0" applyNumberFormat="1" applyFont="1" applyBorder="1" applyAlignment="1">
      <alignment horizontal="right" vertical="center" indent="1" shrinkToFit="1"/>
    </xf>
    <xf numFmtId="176" fontId="8" fillId="0" borderId="43" xfId="0" applyNumberFormat="1" applyFont="1" applyBorder="1" applyAlignment="1">
      <alignment horizontal="right" vertical="center" indent="1" shrinkToFit="1"/>
    </xf>
    <xf numFmtId="176" fontId="8" fillId="0" borderId="45" xfId="0" applyNumberFormat="1" applyFont="1" applyBorder="1" applyAlignment="1">
      <alignment horizontal="right" vertical="center" indent="1" shrinkToFit="1"/>
    </xf>
    <xf numFmtId="0" fontId="4" fillId="3" borderId="55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0" fontId="4" fillId="3" borderId="55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184" fontId="5" fillId="0" borderId="46" xfId="0" applyNumberFormat="1" applyFont="1" applyBorder="1" applyAlignment="1">
      <alignment horizontal="center"/>
    </xf>
    <xf numFmtId="0" fontId="4" fillId="3" borderId="73" xfId="0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center" vertical="center" shrinkToFit="1"/>
    </xf>
    <xf numFmtId="0" fontId="4" fillId="3" borderId="71" xfId="0" applyFont="1" applyFill="1" applyBorder="1" applyAlignment="1">
      <alignment horizontal="center" vertical="center" shrinkToFit="1"/>
    </xf>
    <xf numFmtId="0" fontId="4" fillId="2" borderId="76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 wrapText="1" shrinkToFit="1"/>
    </xf>
    <xf numFmtId="0" fontId="4" fillId="3" borderId="75" xfId="0" applyFont="1" applyFill="1" applyBorder="1" applyAlignment="1">
      <alignment horizontal="center" vertical="center" wrapText="1" shrinkToFit="1"/>
    </xf>
    <xf numFmtId="0" fontId="4" fillId="0" borderId="59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80" fontId="8" fillId="0" borderId="72" xfId="0" applyNumberFormat="1" applyFont="1" applyBorder="1" applyAlignment="1">
      <alignment horizontal="right" vertical="center" indent="1"/>
    </xf>
    <xf numFmtId="180" fontId="0" fillId="0" borderId="41" xfId="0" applyNumberFormat="1" applyBorder="1" applyAlignment="1">
      <alignment horizontal="right" vertical="center" indent="1"/>
    </xf>
    <xf numFmtId="179" fontId="5" fillId="0" borderId="0" xfId="0" applyNumberFormat="1" applyFont="1" applyAlignment="1">
      <alignment horizontal="right" vertical="center"/>
    </xf>
    <xf numFmtId="0" fontId="4" fillId="0" borderId="59" xfId="0" applyFont="1" applyBorder="1" applyAlignment="1">
      <alignment horizontal="distributed" vertical="center" indent="2" shrinkToFit="1"/>
    </xf>
    <xf numFmtId="0" fontId="4" fillId="0" borderId="60" xfId="0" applyFont="1" applyBorder="1" applyAlignment="1">
      <alignment horizontal="distributed" vertical="center" indent="2"/>
    </xf>
    <xf numFmtId="184" fontId="8" fillId="0" borderId="61" xfId="0" applyNumberFormat="1" applyFont="1" applyBorder="1" applyAlignment="1">
      <alignment horizontal="center" vertical="center" shrinkToFit="1"/>
    </xf>
    <xf numFmtId="184" fontId="8" fillId="0" borderId="62" xfId="0" applyNumberFormat="1" applyFont="1" applyBorder="1" applyAlignment="1">
      <alignment horizontal="center" vertical="center" shrinkToFit="1"/>
    </xf>
    <xf numFmtId="184" fontId="8" fillId="0" borderId="63" xfId="0" applyNumberFormat="1" applyFont="1" applyBorder="1" applyAlignment="1">
      <alignment horizontal="center" vertical="center" shrinkToFit="1"/>
    </xf>
    <xf numFmtId="184" fontId="8" fillId="0" borderId="64" xfId="0" applyNumberFormat="1" applyFont="1" applyBorder="1" applyAlignment="1">
      <alignment horizontal="center" vertical="center" shrinkToFit="1"/>
    </xf>
    <xf numFmtId="179" fontId="5" fillId="0" borderId="0" xfId="0" applyNumberFormat="1" applyFont="1" applyAlignment="1">
      <alignment horizontal="center" vertical="center" wrapText="1"/>
    </xf>
    <xf numFmtId="184" fontId="5" fillId="0" borderId="0" xfId="0" applyNumberFormat="1" applyFont="1" applyAlignment="1">
      <alignment horizontal="center"/>
    </xf>
    <xf numFmtId="0" fontId="5" fillId="5" borderId="55" xfId="0" applyFont="1" applyFill="1" applyBorder="1" applyAlignment="1">
      <alignment horizontal="left" vertical="center" wrapText="1" shrinkToFit="1"/>
    </xf>
    <xf numFmtId="0" fontId="5" fillId="5" borderId="7" xfId="0" applyFont="1" applyFill="1" applyBorder="1" applyAlignment="1">
      <alignment horizontal="left" vertical="center" wrapText="1" shrinkToFit="1"/>
    </xf>
    <xf numFmtId="0" fontId="4" fillId="0" borderId="66" xfId="0" applyFont="1" applyBorder="1" applyAlignment="1">
      <alignment horizontal="center" vertical="center" wrapText="1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5" borderId="55" xfId="0" applyFont="1" applyFill="1" applyBorder="1" applyAlignment="1">
      <alignment vertical="center" wrapText="1" shrinkToFit="1"/>
    </xf>
    <xf numFmtId="0" fontId="5" fillId="5" borderId="7" xfId="0" applyFont="1" applyFill="1" applyBorder="1" applyAlignment="1">
      <alignment vertical="center" wrapText="1" shrinkToFit="1"/>
    </xf>
    <xf numFmtId="180" fontId="8" fillId="0" borderId="78" xfId="0" applyNumberFormat="1" applyFont="1" applyBorder="1" applyAlignment="1">
      <alignment horizontal="right" vertical="center" indent="1"/>
    </xf>
    <xf numFmtId="180" fontId="0" fillId="0" borderId="16" xfId="0" applyNumberFormat="1" applyBorder="1" applyAlignment="1">
      <alignment horizontal="right" vertical="center" indent="1"/>
    </xf>
    <xf numFmtId="183" fontId="8" fillId="0" borderId="40" xfId="0" applyNumberFormat="1" applyFont="1" applyBorder="1" applyAlignment="1">
      <alignment horizontal="right" vertical="center" indent="1" shrinkToFit="1"/>
    </xf>
    <xf numFmtId="183" fontId="8" fillId="0" borderId="41" xfId="0" applyNumberFormat="1" applyFont="1" applyBorder="1" applyAlignment="1">
      <alignment horizontal="right" vertical="center" indent="1" shrinkToFit="1"/>
    </xf>
    <xf numFmtId="183" fontId="8" fillId="0" borderId="9" xfId="0" applyNumberFormat="1" applyFont="1" applyBorder="1" applyAlignment="1">
      <alignment horizontal="right" vertical="center" indent="1" shrinkToFit="1"/>
    </xf>
    <xf numFmtId="183" fontId="8" fillId="0" borderId="27" xfId="0" applyNumberFormat="1" applyFont="1" applyBorder="1" applyAlignment="1">
      <alignment horizontal="right" vertical="center" indent="1" shrinkToFit="1"/>
    </xf>
    <xf numFmtId="183" fontId="8" fillId="0" borderId="10" xfId="0" applyNumberFormat="1" applyFont="1" applyBorder="1" applyAlignment="1">
      <alignment horizontal="right" vertical="center" indent="1" shrinkToFit="1"/>
    </xf>
    <xf numFmtId="183" fontId="8" fillId="0" borderId="16" xfId="0" applyNumberFormat="1" applyFont="1" applyBorder="1" applyAlignment="1">
      <alignment horizontal="right" vertical="center" indent="1" shrinkToFit="1"/>
    </xf>
    <xf numFmtId="176" fontId="8" fillId="0" borderId="40" xfId="0" applyNumberFormat="1" applyFont="1" applyBorder="1" applyAlignment="1">
      <alignment horizontal="right" vertical="center" indent="1" shrinkToFit="1"/>
    </xf>
    <xf numFmtId="176" fontId="0" fillId="0" borderId="41" xfId="0" applyNumberFormat="1" applyBorder="1" applyAlignment="1">
      <alignment horizontal="right" vertical="center" indent="1" shrinkToFit="1"/>
    </xf>
    <xf numFmtId="176" fontId="8" fillId="0" borderId="9" xfId="0" applyNumberFormat="1" applyFont="1" applyBorder="1" applyAlignment="1">
      <alignment horizontal="right" vertical="center" indent="1" shrinkToFit="1"/>
    </xf>
    <xf numFmtId="176" fontId="0" fillId="0" borderId="27" xfId="0" applyNumberFormat="1" applyBorder="1" applyAlignment="1">
      <alignment horizontal="right" vertical="center" indent="1" shrinkToFit="1"/>
    </xf>
    <xf numFmtId="176" fontId="8" fillId="0" borderId="10" xfId="0" applyNumberFormat="1" applyFont="1" applyBorder="1" applyAlignment="1">
      <alignment horizontal="right" vertical="center" indent="1" shrinkToFit="1"/>
    </xf>
    <xf numFmtId="176" fontId="0" fillId="0" borderId="16" xfId="0" applyNumberFormat="1" applyBorder="1" applyAlignment="1">
      <alignment horizontal="right" vertical="center" indent="1" shrinkToFit="1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/>
    <xf numFmtId="0" fontId="4" fillId="0" borderId="52" xfId="0" applyFont="1" applyBorder="1"/>
    <xf numFmtId="0" fontId="4" fillId="0" borderId="5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4" borderId="73" xfId="0" applyFont="1" applyFill="1" applyBorder="1" applyAlignment="1">
      <alignment horizontal="center" vertical="center" shrinkToFit="1"/>
    </xf>
    <xf numFmtId="0" fontId="4" fillId="4" borderId="54" xfId="0" applyFont="1" applyFill="1" applyBorder="1" applyAlignment="1">
      <alignment horizontal="center" vertical="center" shrinkToFit="1"/>
    </xf>
    <xf numFmtId="0" fontId="4" fillId="4" borderId="71" xfId="0" applyFont="1" applyFill="1" applyBorder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wrapText="1" shrinkToFit="1"/>
    </xf>
    <xf numFmtId="0" fontId="4" fillId="4" borderId="75" xfId="0" applyFont="1" applyFill="1" applyBorder="1" applyAlignment="1">
      <alignment horizontal="center" vertical="center" wrapText="1" shrinkToFit="1"/>
    </xf>
    <xf numFmtId="0" fontId="4" fillId="3" borderId="76" xfId="0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4" borderId="55" xfId="0" applyFont="1" applyFill="1" applyBorder="1" applyAlignment="1">
      <alignment horizontal="center" vertical="center" wrapText="1" shrinkToFit="1"/>
    </xf>
    <xf numFmtId="0" fontId="4" fillId="4" borderId="7" xfId="0" applyFont="1" applyFill="1" applyBorder="1" applyAlignment="1">
      <alignment horizontal="center" vertical="center" wrapText="1" shrinkToFit="1"/>
    </xf>
    <xf numFmtId="0" fontId="5" fillId="4" borderId="76" xfId="0" applyFont="1" applyFill="1" applyBorder="1" applyAlignment="1">
      <alignment vertical="center" wrapText="1" shrinkToFit="1"/>
    </xf>
    <xf numFmtId="0" fontId="5" fillId="4" borderId="19" xfId="0" applyFont="1" applyFill="1" applyBorder="1" applyAlignment="1">
      <alignment vertical="center" wrapText="1" shrinkToFit="1"/>
    </xf>
    <xf numFmtId="0" fontId="4" fillId="3" borderId="19" xfId="0" applyFont="1" applyFill="1" applyBorder="1" applyAlignment="1">
      <alignment horizontal="center" vertical="center" wrapText="1" shrinkToFit="1"/>
    </xf>
    <xf numFmtId="0" fontId="4" fillId="5" borderId="74" xfId="0" applyFont="1" applyFill="1" applyBorder="1" applyAlignment="1">
      <alignment horizontal="center" vertical="center" shrinkToFit="1"/>
    </xf>
    <xf numFmtId="0" fontId="4" fillId="5" borderId="75" xfId="0" applyFont="1" applyFill="1" applyBorder="1" applyAlignment="1">
      <alignment horizontal="center" vertical="center" shrinkToFit="1"/>
    </xf>
    <xf numFmtId="0" fontId="4" fillId="4" borderId="55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5" fillId="4" borderId="76" xfId="0" applyFont="1" applyFill="1" applyBorder="1" applyAlignment="1">
      <alignment horizontal="left" vertical="center" wrapText="1" shrinkToFit="1"/>
    </xf>
    <xf numFmtId="0" fontId="5" fillId="4" borderId="19" xfId="0" applyFont="1" applyFill="1" applyBorder="1" applyAlignment="1">
      <alignment horizontal="left" vertical="center" wrapText="1" shrinkToFit="1"/>
    </xf>
    <xf numFmtId="0" fontId="15" fillId="0" borderId="0" xfId="0" applyFont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5" borderId="55" xfId="0" applyFont="1" applyFill="1" applyBorder="1" applyAlignment="1">
      <alignment horizontal="center" vertical="center" wrapText="1" shrinkToFit="1"/>
    </xf>
    <xf numFmtId="0" fontId="5" fillId="5" borderId="7" xfId="0" applyFont="1" applyFill="1" applyBorder="1" applyAlignment="1">
      <alignment horizontal="center" vertical="center" wrapText="1" shrinkToFit="1"/>
    </xf>
    <xf numFmtId="57" fontId="13" fillId="0" borderId="3" xfId="0" quotePrefix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H22年度　総合一覧表（報告書データ）" xfId="1" xr:uid="{16B629C0-A4E0-4F39-A202-15ECBC611EDE}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2146300</xdr:colOff>
      <xdr:row>8</xdr:row>
      <xdr:rowOff>520700</xdr:rowOff>
    </xdr:from>
    <xdr:to>
      <xdr:col>5</xdr:col>
      <xdr:colOff>352700</xdr:colOff>
      <xdr:row>10</xdr:row>
      <xdr:rowOff>29900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EA306A-0CB8-48BF-8700-1E7F43575D11}"/>
            </a:ext>
          </a:extLst>
        </xdr:cNvPr>
        <xdr:cNvSpPr txBox="1"/>
      </xdr:nvSpPr>
      <xdr:spPr>
        <a:xfrm>
          <a:off x="4991100" y="3479800"/>
          <a:ext cx="2880000" cy="576000"/>
        </a:xfrm>
        <a:prstGeom prst="rect">
          <a:avLst/>
        </a:prstGeom>
        <a:solidFill>
          <a:schemeClr val="tx2">
            <a:lumMod val="75000"/>
            <a:alpha val="3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　記　載　例　＞</a:t>
          </a:r>
        </a:p>
      </xdr:txBody>
    </xdr:sp>
    <xdr:clientData/>
  </xdr:twoCellAnchor>
  <xdr:twoCellAnchor editAs="oneCell">
    <xdr:from>
      <xdr:col>5</xdr:col>
      <xdr:colOff>1155699</xdr:colOff>
      <xdr:row>8</xdr:row>
      <xdr:rowOff>317500</xdr:rowOff>
    </xdr:from>
    <xdr:to>
      <xdr:col>12</xdr:col>
      <xdr:colOff>684899</xdr:colOff>
      <xdr:row>11</xdr:row>
      <xdr:rowOff>517300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EA3C7F88-6EDD-4876-B530-F1D2D246643D}"/>
            </a:ext>
          </a:extLst>
        </xdr:cNvPr>
        <xdr:cNvSpPr txBox="1">
          <a:spLocks noChangeArrowheads="1"/>
        </xdr:cNvSpPr>
      </xdr:nvSpPr>
      <xdr:spPr bwMode="auto">
        <a:xfrm>
          <a:off x="8674099" y="3276600"/>
          <a:ext cx="7200000" cy="1800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88000" tIns="108000" rIns="72000" bIns="108000" anchor="ctr" anchorCtr="0" upright="1"/>
        <a:lstStyle/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</a:t>
          </a:r>
          <a:r>
            <a:rPr lang="ja-JP" altLang="ja-JP" sz="16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落札者決定前の意見聴取資料（入札執行状況報告書）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（様式３）</a:t>
          </a:r>
        </a:p>
        <a:p>
          <a:pPr algn="l" rtl="0">
            <a:lnSpc>
              <a:spcPts val="18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②総合評価方式に関する評価調書（様式４）</a:t>
          </a:r>
        </a:p>
        <a:p>
          <a:pPr algn="l" rtl="0">
            <a:lnSpc>
              <a:spcPts val="18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8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以上をひとつのファイルにまとめてメールにて提出してください</a:t>
          </a:r>
          <a:endParaRPr lang="ja-JP" altLang="en-US" sz="16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139700</xdr:colOff>
      <xdr:row>1</xdr:row>
      <xdr:rowOff>177800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607A21-D2E4-4A8D-9FE3-600615AF563C}"/>
            </a:ext>
          </a:extLst>
        </xdr:cNvPr>
        <xdr:cNvSpPr txBox="1"/>
      </xdr:nvSpPr>
      <xdr:spPr>
        <a:xfrm>
          <a:off x="0" y="0"/>
          <a:ext cx="2425700" cy="482600"/>
        </a:xfrm>
        <a:prstGeom prst="rect">
          <a:avLst/>
        </a:prstGeom>
        <a:solidFill>
          <a:schemeClr val="tx2">
            <a:lumMod val="75000"/>
            <a:alpha val="3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ja-JP" altLang="en-US" sz="18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＜　記　載　例　＞</a:t>
          </a:r>
        </a:p>
      </xdr:txBody>
    </xdr:sp>
    <xdr:clientData/>
  </xdr:twoCellAnchor>
  <xdr:twoCellAnchor editAs="oneCell">
    <xdr:from>
      <xdr:col>13</xdr:col>
      <xdr:colOff>63500</xdr:colOff>
      <xdr:row>29</xdr:row>
      <xdr:rowOff>279400</xdr:rowOff>
    </xdr:from>
    <xdr:to>
      <xdr:col>20</xdr:col>
      <xdr:colOff>825500</xdr:colOff>
      <xdr:row>32</xdr:row>
      <xdr:rowOff>355600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F46A97-C5AC-3FDB-2351-89C5A84F8E17}"/>
            </a:ext>
          </a:extLst>
        </xdr:cNvPr>
        <xdr:cNvSpPr txBox="1"/>
      </xdr:nvSpPr>
      <xdr:spPr>
        <a:xfrm>
          <a:off x="12966700" y="10680700"/>
          <a:ext cx="7518400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lg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ctr" anchorCtr="0"/>
        <a:lstStyle/>
        <a:p>
          <a:r>
            <a:rPr kumimoji="1" lang="ja-JP" altLang="en-US" sz="1200" kern="1200">
              <a:latin typeface="ＭＳ 明朝" panose="02020609040205080304" pitchFamily="17" charset="-128"/>
              <a:ea typeface="ＭＳ 明朝" panose="02020609040205080304" pitchFamily="17" charset="-128"/>
            </a:rPr>
            <a:t>入札方法（一般競争、指名競争）や予定価格の公表方法（事前、事後）に対応した計算式としていますが、最低制限価格制度を設けていてその基準価格を下回って「失格」となった場合や、その他の「無効」となる場合には対応していませんので、適宜、計算式等を調整していただき、作成願います。</a:t>
          </a:r>
          <a:endParaRPr kumimoji="1" lang="en-US" altLang="ja-JP" sz="1200" kern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200" kern="1200">
              <a:latin typeface="ＭＳ 明朝" panose="02020609040205080304" pitchFamily="17" charset="-128"/>
              <a:ea typeface="ＭＳ 明朝" panose="02020609040205080304" pitchFamily="17" charset="-128"/>
            </a:rPr>
            <a:t>また、その場合には「落札者」の右欄にコメントを記入してください。</a:t>
          </a:r>
          <a:endParaRPr kumimoji="1" lang="en-US" altLang="ja-JP" sz="1200" kern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12</xdr:col>
      <xdr:colOff>304800</xdr:colOff>
      <xdr:row>30</xdr:row>
      <xdr:rowOff>279400</xdr:rowOff>
    </xdr:from>
    <xdr:to>
      <xdr:col>13</xdr:col>
      <xdr:colOff>59600</xdr:colOff>
      <xdr:row>31</xdr:row>
      <xdr:rowOff>330400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B9170BF5-7FDE-0470-5FA0-3FA62EB21A42}"/>
            </a:ext>
          </a:extLst>
        </xdr:cNvPr>
        <xdr:cNvSpPr/>
      </xdr:nvSpPr>
      <xdr:spPr bwMode="auto">
        <a:xfrm>
          <a:off x="12242800" y="11061700"/>
          <a:ext cx="720000" cy="432000"/>
        </a:xfrm>
        <a:prstGeom prst="leftArrow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 cap="flat" cmpd="sng" algn="ctr">
          <a:solidFill>
            <a:srgbClr val="000000"/>
          </a:solidFill>
          <a:prstDash val="lgDashDot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U29"/>
  <sheetViews>
    <sheetView tabSelected="1" view="pageBreakPreview" zoomScale="75" zoomScaleNormal="100" zoomScaleSheetLayoutView="75" workbookViewId="0">
      <selection activeCell="B3" sqref="B3:B4"/>
    </sheetView>
  </sheetViews>
  <sheetFormatPr defaultRowHeight="13.5"/>
  <cols>
    <col min="1" max="1" width="5" style="2" customWidth="1"/>
    <col min="2" max="2" width="18.625" style="2" customWidth="1"/>
    <col min="3" max="3" width="13.625" style="2" customWidth="1"/>
    <col min="4" max="6" width="30.625" style="2" customWidth="1"/>
    <col min="7" max="7" width="15.625" style="2" customWidth="1"/>
    <col min="8" max="8" width="10.625" style="2" customWidth="1"/>
    <col min="9" max="10" width="8.625" style="2" customWidth="1"/>
    <col min="11" max="11" width="15.625" style="2" customWidth="1"/>
    <col min="12" max="12" width="10.625" style="2" customWidth="1"/>
    <col min="13" max="13" width="15.625" style="2" customWidth="1"/>
    <col min="14" max="14" width="10.625" style="2" customWidth="1"/>
    <col min="15" max="15" width="4.625" style="2" customWidth="1"/>
    <col min="16" max="16" width="9" style="2"/>
    <col min="17" max="17" width="10.625" style="2" customWidth="1"/>
    <col min="18" max="18" width="20.625" style="2" customWidth="1"/>
    <col min="19" max="16384" width="9" style="2"/>
  </cols>
  <sheetData>
    <row r="1" spans="1:21" s="6" customFormat="1" ht="30" customHeight="1">
      <c r="A1" s="176"/>
      <c r="B1" s="175" t="s">
        <v>54</v>
      </c>
      <c r="C1" s="176"/>
      <c r="D1" s="176"/>
      <c r="E1" s="176"/>
      <c r="F1" s="175" t="s">
        <v>102</v>
      </c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7" t="s">
        <v>95</v>
      </c>
      <c r="R1" s="178"/>
    </row>
    <row r="2" spans="1:21" ht="12" customHeight="1" thickBo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1" ht="30" customHeight="1">
      <c r="A3" s="48"/>
      <c r="B3" s="198" t="s">
        <v>0</v>
      </c>
      <c r="C3" s="200" t="s">
        <v>1</v>
      </c>
      <c r="D3" s="202" t="s">
        <v>56</v>
      </c>
      <c r="E3" s="202" t="s">
        <v>57</v>
      </c>
      <c r="F3" s="202" t="s">
        <v>58</v>
      </c>
      <c r="G3" s="214" t="s">
        <v>55</v>
      </c>
      <c r="H3" s="206" t="s">
        <v>3</v>
      </c>
      <c r="I3" s="206" t="s">
        <v>85</v>
      </c>
      <c r="J3" s="206" t="s">
        <v>86</v>
      </c>
      <c r="K3" s="208" t="s">
        <v>6</v>
      </c>
      <c r="L3" s="209"/>
      <c r="M3" s="208" t="s">
        <v>8</v>
      </c>
      <c r="N3" s="210"/>
      <c r="O3" s="210"/>
      <c r="P3" s="210"/>
      <c r="Q3" s="211"/>
      <c r="R3" s="204" t="s">
        <v>53</v>
      </c>
      <c r="S3" s="49"/>
      <c r="T3" s="49"/>
      <c r="U3" s="49"/>
    </row>
    <row r="4" spans="1:21" ht="33" customHeight="1">
      <c r="A4" s="48"/>
      <c r="B4" s="199"/>
      <c r="C4" s="201"/>
      <c r="D4" s="203"/>
      <c r="E4" s="203"/>
      <c r="F4" s="203"/>
      <c r="G4" s="215"/>
      <c r="H4" s="207"/>
      <c r="I4" s="207"/>
      <c r="J4" s="207"/>
      <c r="K4" s="25" t="s">
        <v>59</v>
      </c>
      <c r="L4" s="24" t="s">
        <v>7</v>
      </c>
      <c r="M4" s="25" t="s">
        <v>60</v>
      </c>
      <c r="N4" s="24" t="s">
        <v>9</v>
      </c>
      <c r="O4" s="212" t="s">
        <v>10</v>
      </c>
      <c r="P4" s="213"/>
      <c r="Q4" s="40" t="s">
        <v>11</v>
      </c>
      <c r="R4" s="205"/>
      <c r="S4" s="49"/>
      <c r="T4" s="49"/>
      <c r="U4" s="49"/>
    </row>
    <row r="5" spans="1:21" ht="1.5" customHeight="1">
      <c r="A5" s="48"/>
      <c r="B5" s="46"/>
      <c r="C5" s="47"/>
      <c r="D5" s="47"/>
      <c r="E5" s="47"/>
      <c r="F5" s="47"/>
      <c r="G5" s="44"/>
      <c r="H5" s="45"/>
      <c r="I5" s="45"/>
      <c r="J5" s="41"/>
      <c r="K5" s="41"/>
      <c r="L5" s="43"/>
      <c r="M5" s="41"/>
      <c r="N5" s="26"/>
      <c r="O5" s="26"/>
      <c r="P5" s="26"/>
      <c r="Q5" s="42"/>
      <c r="R5" s="39"/>
      <c r="S5" s="49"/>
      <c r="T5" s="49"/>
      <c r="U5" s="49"/>
    </row>
    <row r="6" spans="1:21" ht="42" customHeight="1">
      <c r="B6" s="29"/>
      <c r="C6" s="30"/>
      <c r="D6" s="179"/>
      <c r="E6" s="179"/>
      <c r="F6" s="179"/>
      <c r="G6" s="76"/>
      <c r="H6" s="180"/>
      <c r="I6" s="76"/>
      <c r="J6" s="76"/>
      <c r="K6" s="76"/>
      <c r="L6" s="181" t="str">
        <f>IF(K6="","",ROUND(K6/G6,3))</f>
        <v/>
      </c>
      <c r="M6" s="32"/>
      <c r="N6" s="181" t="str">
        <f>IF(M6="","",ROUND(M6/G6,3))</f>
        <v/>
      </c>
      <c r="O6" s="189"/>
      <c r="P6" s="188" t="str">
        <f t="shared" ref="P6:P24" si="0">IF(O6="","",IF(O6=1,"最低価格","逆転入札"))</f>
        <v/>
      </c>
      <c r="Q6" s="182"/>
      <c r="R6" s="27"/>
      <c r="S6" s="49"/>
      <c r="T6" s="49"/>
      <c r="U6" s="49"/>
    </row>
    <row r="7" spans="1:21" ht="42" customHeight="1">
      <c r="B7" s="29"/>
      <c r="C7" s="30"/>
      <c r="D7" s="179"/>
      <c r="E7" s="179"/>
      <c r="F7" s="179"/>
      <c r="G7" s="76"/>
      <c r="H7" s="180"/>
      <c r="I7" s="76"/>
      <c r="J7" s="76"/>
      <c r="K7" s="76"/>
      <c r="L7" s="181" t="str">
        <f t="shared" ref="L7:L24" si="1">IF(K7="","",ROUND(K7/G7,3))</f>
        <v/>
      </c>
      <c r="M7" s="32"/>
      <c r="N7" s="181" t="str">
        <f t="shared" ref="N7:N23" si="2">IF(M7="","",ROUND(M7/G7,3))</f>
        <v/>
      </c>
      <c r="O7" s="189"/>
      <c r="P7" s="188" t="str">
        <f t="shared" si="0"/>
        <v/>
      </c>
      <c r="Q7" s="182"/>
      <c r="R7" s="28"/>
    </row>
    <row r="8" spans="1:21" ht="42" customHeight="1">
      <c r="B8" s="29"/>
      <c r="C8" s="30"/>
      <c r="D8" s="31"/>
      <c r="E8" s="31"/>
      <c r="F8" s="179"/>
      <c r="G8" s="76"/>
      <c r="H8" s="180"/>
      <c r="I8" s="76"/>
      <c r="J8" s="76"/>
      <c r="K8" s="76"/>
      <c r="L8" s="181" t="str">
        <f t="shared" si="1"/>
        <v/>
      </c>
      <c r="M8" s="32"/>
      <c r="N8" s="181" t="str">
        <f t="shared" si="2"/>
        <v/>
      </c>
      <c r="O8" s="189"/>
      <c r="P8" s="188" t="str">
        <f t="shared" si="0"/>
        <v/>
      </c>
      <c r="Q8" s="182"/>
      <c r="R8" s="33"/>
    </row>
    <row r="9" spans="1:21" ht="42" customHeight="1">
      <c r="B9" s="29"/>
      <c r="C9" s="30"/>
      <c r="D9" s="31"/>
      <c r="E9" s="31"/>
      <c r="F9" s="179"/>
      <c r="G9" s="76"/>
      <c r="H9" s="180"/>
      <c r="I9" s="76"/>
      <c r="J9" s="76"/>
      <c r="K9" s="76"/>
      <c r="L9" s="181" t="str">
        <f t="shared" si="1"/>
        <v/>
      </c>
      <c r="M9" s="32"/>
      <c r="N9" s="181" t="str">
        <f t="shared" si="2"/>
        <v/>
      </c>
      <c r="O9" s="189"/>
      <c r="P9" s="188" t="str">
        <f t="shared" si="0"/>
        <v/>
      </c>
      <c r="Q9" s="182"/>
      <c r="R9" s="33"/>
    </row>
    <row r="10" spans="1:21" ht="42" customHeight="1">
      <c r="B10" s="29"/>
      <c r="C10" s="30"/>
      <c r="D10" s="31"/>
      <c r="E10" s="31"/>
      <c r="F10" s="179"/>
      <c r="G10" s="76"/>
      <c r="H10" s="180"/>
      <c r="I10" s="76"/>
      <c r="J10" s="76"/>
      <c r="K10" s="76"/>
      <c r="L10" s="181" t="str">
        <f t="shared" si="1"/>
        <v/>
      </c>
      <c r="M10" s="32"/>
      <c r="N10" s="181" t="str">
        <f t="shared" si="2"/>
        <v/>
      </c>
      <c r="O10" s="189"/>
      <c r="P10" s="188" t="str">
        <f t="shared" si="0"/>
        <v/>
      </c>
      <c r="Q10" s="182"/>
      <c r="R10" s="33"/>
    </row>
    <row r="11" spans="1:21" ht="42" customHeight="1">
      <c r="B11" s="29"/>
      <c r="C11" s="30"/>
      <c r="D11" s="31"/>
      <c r="E11" s="31"/>
      <c r="F11" s="179"/>
      <c r="G11" s="76"/>
      <c r="H11" s="180"/>
      <c r="I11" s="76"/>
      <c r="J11" s="76"/>
      <c r="K11" s="76"/>
      <c r="L11" s="181" t="str">
        <f t="shared" si="1"/>
        <v/>
      </c>
      <c r="M11" s="32"/>
      <c r="N11" s="181" t="str">
        <f t="shared" si="2"/>
        <v/>
      </c>
      <c r="O11" s="189"/>
      <c r="P11" s="188" t="str">
        <f t="shared" si="0"/>
        <v/>
      </c>
      <c r="Q11" s="182"/>
      <c r="R11" s="33"/>
    </row>
    <row r="12" spans="1:21" ht="42" customHeight="1">
      <c r="B12" s="29"/>
      <c r="C12" s="30"/>
      <c r="D12" s="31"/>
      <c r="E12" s="31"/>
      <c r="F12" s="179"/>
      <c r="G12" s="76"/>
      <c r="H12" s="180"/>
      <c r="I12" s="76"/>
      <c r="J12" s="76"/>
      <c r="K12" s="76"/>
      <c r="L12" s="181" t="str">
        <f t="shared" si="1"/>
        <v/>
      </c>
      <c r="M12" s="32"/>
      <c r="N12" s="181" t="str">
        <f t="shared" si="2"/>
        <v/>
      </c>
      <c r="O12" s="189"/>
      <c r="P12" s="188" t="str">
        <f t="shared" si="0"/>
        <v/>
      </c>
      <c r="Q12" s="182"/>
      <c r="R12" s="33"/>
    </row>
    <row r="13" spans="1:21" ht="42" customHeight="1">
      <c r="B13" s="29"/>
      <c r="C13" s="30"/>
      <c r="D13" s="31"/>
      <c r="E13" s="31"/>
      <c r="F13" s="179"/>
      <c r="G13" s="76"/>
      <c r="H13" s="180"/>
      <c r="I13" s="76"/>
      <c r="J13" s="76"/>
      <c r="K13" s="76"/>
      <c r="L13" s="181" t="str">
        <f t="shared" si="1"/>
        <v/>
      </c>
      <c r="M13" s="32"/>
      <c r="N13" s="181" t="str">
        <f t="shared" si="2"/>
        <v/>
      </c>
      <c r="O13" s="189"/>
      <c r="P13" s="188" t="str">
        <f t="shared" si="0"/>
        <v/>
      </c>
      <c r="Q13" s="182"/>
      <c r="R13" s="33"/>
    </row>
    <row r="14" spans="1:21" ht="42" customHeight="1">
      <c r="B14" s="29"/>
      <c r="C14" s="30"/>
      <c r="D14" s="31"/>
      <c r="E14" s="31"/>
      <c r="F14" s="179"/>
      <c r="G14" s="76"/>
      <c r="H14" s="180"/>
      <c r="I14" s="76"/>
      <c r="J14" s="76"/>
      <c r="K14" s="76"/>
      <c r="L14" s="181" t="str">
        <f t="shared" si="1"/>
        <v/>
      </c>
      <c r="M14" s="32"/>
      <c r="N14" s="181" t="str">
        <f t="shared" si="2"/>
        <v/>
      </c>
      <c r="O14" s="189"/>
      <c r="P14" s="188" t="str">
        <f t="shared" si="0"/>
        <v/>
      </c>
      <c r="Q14" s="182"/>
      <c r="R14" s="33"/>
    </row>
    <row r="15" spans="1:21" ht="42" customHeight="1">
      <c r="B15" s="29"/>
      <c r="C15" s="30"/>
      <c r="D15" s="31"/>
      <c r="E15" s="31"/>
      <c r="F15" s="179"/>
      <c r="G15" s="76"/>
      <c r="H15" s="180"/>
      <c r="I15" s="76"/>
      <c r="J15" s="76"/>
      <c r="K15" s="76"/>
      <c r="L15" s="181" t="str">
        <f t="shared" si="1"/>
        <v/>
      </c>
      <c r="M15" s="32"/>
      <c r="N15" s="181" t="str">
        <f t="shared" si="2"/>
        <v/>
      </c>
      <c r="O15" s="189"/>
      <c r="P15" s="188" t="str">
        <f t="shared" si="0"/>
        <v/>
      </c>
      <c r="Q15" s="182"/>
      <c r="R15" s="33"/>
    </row>
    <row r="16" spans="1:21" ht="42" customHeight="1">
      <c r="B16" s="29"/>
      <c r="C16" s="30"/>
      <c r="D16" s="31"/>
      <c r="E16" s="31"/>
      <c r="F16" s="179"/>
      <c r="G16" s="76"/>
      <c r="H16" s="180"/>
      <c r="I16" s="76"/>
      <c r="J16" s="76"/>
      <c r="K16" s="76"/>
      <c r="L16" s="181" t="str">
        <f t="shared" si="1"/>
        <v/>
      </c>
      <c r="M16" s="32"/>
      <c r="N16" s="181" t="str">
        <f t="shared" si="2"/>
        <v/>
      </c>
      <c r="O16" s="189"/>
      <c r="P16" s="188" t="str">
        <f t="shared" si="0"/>
        <v/>
      </c>
      <c r="Q16" s="182"/>
      <c r="R16" s="33"/>
    </row>
    <row r="17" spans="2:18" ht="42" customHeight="1">
      <c r="B17" s="29"/>
      <c r="C17" s="30"/>
      <c r="D17" s="31"/>
      <c r="E17" s="31"/>
      <c r="F17" s="179"/>
      <c r="G17" s="76"/>
      <c r="H17" s="180"/>
      <c r="I17" s="76"/>
      <c r="J17" s="76"/>
      <c r="K17" s="76"/>
      <c r="L17" s="181" t="str">
        <f t="shared" si="1"/>
        <v/>
      </c>
      <c r="M17" s="32"/>
      <c r="N17" s="181" t="str">
        <f t="shared" si="2"/>
        <v/>
      </c>
      <c r="O17" s="189"/>
      <c r="P17" s="188" t="str">
        <f t="shared" si="0"/>
        <v/>
      </c>
      <c r="Q17" s="182"/>
      <c r="R17" s="33"/>
    </row>
    <row r="18" spans="2:18" ht="42" customHeight="1">
      <c r="B18" s="29"/>
      <c r="C18" s="30"/>
      <c r="D18" s="31"/>
      <c r="E18" s="31"/>
      <c r="F18" s="179"/>
      <c r="G18" s="76"/>
      <c r="H18" s="180"/>
      <c r="I18" s="76"/>
      <c r="J18" s="76"/>
      <c r="K18" s="76"/>
      <c r="L18" s="181" t="str">
        <f t="shared" si="1"/>
        <v/>
      </c>
      <c r="M18" s="32"/>
      <c r="N18" s="181" t="str">
        <f t="shared" si="2"/>
        <v/>
      </c>
      <c r="O18" s="189"/>
      <c r="P18" s="188" t="str">
        <f t="shared" si="0"/>
        <v/>
      </c>
      <c r="Q18" s="182"/>
      <c r="R18" s="33"/>
    </row>
    <row r="19" spans="2:18" ht="42" customHeight="1">
      <c r="B19" s="29"/>
      <c r="C19" s="30"/>
      <c r="D19" s="31"/>
      <c r="E19" s="31"/>
      <c r="F19" s="179"/>
      <c r="G19" s="76"/>
      <c r="H19" s="180"/>
      <c r="I19" s="76"/>
      <c r="J19" s="76"/>
      <c r="K19" s="76"/>
      <c r="L19" s="181" t="str">
        <f t="shared" si="1"/>
        <v/>
      </c>
      <c r="M19" s="32"/>
      <c r="N19" s="181" t="str">
        <f t="shared" si="2"/>
        <v/>
      </c>
      <c r="O19" s="189"/>
      <c r="P19" s="188" t="str">
        <f t="shared" si="0"/>
        <v/>
      </c>
      <c r="Q19" s="182"/>
      <c r="R19" s="33"/>
    </row>
    <row r="20" spans="2:18" ht="42" customHeight="1">
      <c r="B20" s="29"/>
      <c r="C20" s="30"/>
      <c r="D20" s="31"/>
      <c r="E20" s="31"/>
      <c r="F20" s="179"/>
      <c r="G20" s="76"/>
      <c r="H20" s="180"/>
      <c r="I20" s="76"/>
      <c r="J20" s="76"/>
      <c r="K20" s="76"/>
      <c r="L20" s="181" t="str">
        <f t="shared" si="1"/>
        <v/>
      </c>
      <c r="M20" s="32"/>
      <c r="N20" s="181" t="str">
        <f t="shared" si="2"/>
        <v/>
      </c>
      <c r="O20" s="189"/>
      <c r="P20" s="188" t="str">
        <f t="shared" si="0"/>
        <v/>
      </c>
      <c r="Q20" s="182"/>
      <c r="R20" s="33"/>
    </row>
    <row r="21" spans="2:18" ht="42" customHeight="1">
      <c r="B21" s="29"/>
      <c r="C21" s="30"/>
      <c r="D21" s="31"/>
      <c r="E21" s="31"/>
      <c r="F21" s="179"/>
      <c r="G21" s="76"/>
      <c r="H21" s="180"/>
      <c r="I21" s="76"/>
      <c r="J21" s="76"/>
      <c r="K21" s="76"/>
      <c r="L21" s="181" t="str">
        <f t="shared" si="1"/>
        <v/>
      </c>
      <c r="M21" s="32"/>
      <c r="N21" s="181" t="str">
        <f t="shared" si="2"/>
        <v/>
      </c>
      <c r="O21" s="189"/>
      <c r="P21" s="188" t="str">
        <f t="shared" si="0"/>
        <v/>
      </c>
      <c r="Q21" s="182"/>
      <c r="R21" s="33"/>
    </row>
    <row r="22" spans="2:18" ht="42" customHeight="1">
      <c r="B22" s="29"/>
      <c r="C22" s="30"/>
      <c r="D22" s="31"/>
      <c r="E22" s="31"/>
      <c r="F22" s="179"/>
      <c r="G22" s="76"/>
      <c r="H22" s="180"/>
      <c r="I22" s="76"/>
      <c r="J22" s="76"/>
      <c r="K22" s="76"/>
      <c r="L22" s="181" t="str">
        <f t="shared" si="1"/>
        <v/>
      </c>
      <c r="M22" s="32"/>
      <c r="N22" s="181" t="str">
        <f t="shared" si="2"/>
        <v/>
      </c>
      <c r="O22" s="189"/>
      <c r="P22" s="188" t="str">
        <f t="shared" si="0"/>
        <v/>
      </c>
      <c r="Q22" s="182"/>
      <c r="R22" s="33"/>
    </row>
    <row r="23" spans="2:18" ht="42" customHeight="1">
      <c r="B23" s="29"/>
      <c r="C23" s="30"/>
      <c r="D23" s="31"/>
      <c r="E23" s="31"/>
      <c r="F23" s="179"/>
      <c r="G23" s="76"/>
      <c r="H23" s="180"/>
      <c r="I23" s="76"/>
      <c r="J23" s="76"/>
      <c r="K23" s="76"/>
      <c r="L23" s="181" t="str">
        <f t="shared" si="1"/>
        <v/>
      </c>
      <c r="M23" s="32"/>
      <c r="N23" s="181" t="str">
        <f t="shared" si="2"/>
        <v/>
      </c>
      <c r="O23" s="189"/>
      <c r="P23" s="188" t="str">
        <f t="shared" si="0"/>
        <v/>
      </c>
      <c r="Q23" s="182"/>
      <c r="R23" s="33"/>
    </row>
    <row r="24" spans="2:18" ht="42" customHeight="1" thickBot="1">
      <c r="B24" s="34"/>
      <c r="C24" s="35"/>
      <c r="D24" s="36"/>
      <c r="E24" s="36"/>
      <c r="F24" s="183"/>
      <c r="G24" s="37"/>
      <c r="H24" s="184"/>
      <c r="I24" s="77"/>
      <c r="J24" s="77"/>
      <c r="K24" s="77"/>
      <c r="L24" s="185" t="str">
        <f t="shared" si="1"/>
        <v/>
      </c>
      <c r="M24" s="37"/>
      <c r="N24" s="185" t="str">
        <f>IF(M24="","",ROUND(M24/G24,3))</f>
        <v/>
      </c>
      <c r="O24" s="190"/>
      <c r="P24" s="191" t="str">
        <f t="shared" si="0"/>
        <v/>
      </c>
      <c r="Q24" s="186"/>
      <c r="R24" s="38"/>
    </row>
    <row r="25" spans="2:18" ht="26.25" customHeight="1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</row>
    <row r="28" spans="2:18">
      <c r="H28" s="49" t="s">
        <v>4</v>
      </c>
    </row>
    <row r="29" spans="2:18">
      <c r="H29" s="49" t="s">
        <v>5</v>
      </c>
    </row>
  </sheetData>
  <mergeCells count="13">
    <mergeCell ref="B3:B4"/>
    <mergeCell ref="C3:C4"/>
    <mergeCell ref="D3:D4"/>
    <mergeCell ref="E3:E4"/>
    <mergeCell ref="R3:R4"/>
    <mergeCell ref="F3:F4"/>
    <mergeCell ref="H3:H4"/>
    <mergeCell ref="I3:I4"/>
    <mergeCell ref="K3:L3"/>
    <mergeCell ref="M3:Q3"/>
    <mergeCell ref="O4:P4"/>
    <mergeCell ref="G3:G4"/>
    <mergeCell ref="J3:J4"/>
  </mergeCells>
  <phoneticPr fontId="2"/>
  <conditionalFormatting sqref="H6:H24">
    <cfRule type="cellIs" dxfId="3" priority="3" stopIfTrue="1" operator="equal">
      <formula>"有"</formula>
    </cfRule>
  </conditionalFormatting>
  <conditionalFormatting sqref="P6:P24">
    <cfRule type="cellIs" dxfId="2" priority="1" operator="equal">
      <formula>"逆転入札"</formula>
    </cfRule>
  </conditionalFormatting>
  <dataValidations count="1">
    <dataValidation type="list" allowBlank="1" showInputMessage="1" showErrorMessage="1" sqref="H6:H24" xr:uid="{00000000-0002-0000-0000-000000000000}">
      <formula1>$H$28:$H$29</formula1>
    </dataValidation>
  </dataValidations>
  <printOptions horizontalCentered="1"/>
  <pageMargins left="0.39370078740157483" right="0.39370078740157483" top="0.78740157480314965" bottom="0.78740157480314965" header="0.51181102362204722" footer="0.39370078740157483"/>
  <pageSetup paperSize="9" scale="58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A1:Z45"/>
  <sheetViews>
    <sheetView view="pageBreakPreview" zoomScale="75" zoomScaleNormal="75" zoomScaleSheetLayoutView="75" workbookViewId="0">
      <selection activeCell="H8" sqref="A8:H8"/>
    </sheetView>
  </sheetViews>
  <sheetFormatPr defaultRowHeight="13.5"/>
  <cols>
    <col min="1" max="1" width="17.25" style="2" bestFit="1" customWidth="1"/>
    <col min="2" max="22" width="12.625" style="2" customWidth="1"/>
    <col min="23" max="23" width="14.625" style="2" customWidth="1"/>
    <col min="24" max="33" width="15.625" style="2" customWidth="1"/>
    <col min="34" max="16384" width="9" style="2"/>
  </cols>
  <sheetData>
    <row r="1" spans="1:26" ht="24" customHeight="1">
      <c r="A1" s="1"/>
      <c r="V1" s="216" t="s">
        <v>87</v>
      </c>
      <c r="W1" s="216"/>
      <c r="X1" s="3"/>
    </row>
    <row r="2" spans="1:26" ht="30" customHeight="1">
      <c r="B2" s="4"/>
      <c r="E2" s="228" t="s">
        <v>19</v>
      </c>
      <c r="F2" s="229"/>
      <c r="G2" s="229"/>
      <c r="H2" s="229"/>
      <c r="I2" s="229"/>
      <c r="J2" s="229"/>
      <c r="K2" s="229"/>
      <c r="L2" s="229"/>
      <c r="M2" s="235" t="s">
        <v>49</v>
      </c>
      <c r="N2" s="235"/>
      <c r="O2" s="6"/>
      <c r="Y2" s="7" t="s">
        <v>49</v>
      </c>
      <c r="Z2" s="6"/>
    </row>
    <row r="3" spans="1:26" ht="18" customHeight="1" thickBot="1">
      <c r="A3" s="5"/>
      <c r="S3" s="6"/>
      <c r="T3" s="6"/>
      <c r="U3" s="6"/>
      <c r="V3" s="6"/>
      <c r="W3" s="6"/>
      <c r="X3" s="6"/>
      <c r="Y3" s="7" t="s">
        <v>50</v>
      </c>
      <c r="Z3" s="6"/>
    </row>
    <row r="4" spans="1:26" ht="33" customHeight="1" thickBot="1">
      <c r="A4" s="51" t="s">
        <v>20</v>
      </c>
      <c r="B4" s="52" t="s">
        <v>0</v>
      </c>
      <c r="C4" s="230" t="s">
        <v>21</v>
      </c>
      <c r="D4" s="231"/>
      <c r="E4" s="231"/>
      <c r="F4" s="230" t="s">
        <v>22</v>
      </c>
      <c r="G4" s="231"/>
      <c r="H4" s="232"/>
      <c r="I4" s="230" t="s">
        <v>23</v>
      </c>
      <c r="J4" s="231"/>
      <c r="K4" s="232"/>
      <c r="L4" s="233" t="s">
        <v>84</v>
      </c>
      <c r="M4" s="234"/>
      <c r="N4" s="22"/>
      <c r="O4" s="241" t="s">
        <v>61</v>
      </c>
      <c r="P4" s="234"/>
      <c r="Q4" s="6"/>
      <c r="R4" s="272" t="s">
        <v>24</v>
      </c>
      <c r="S4" s="273"/>
      <c r="T4" s="196"/>
      <c r="U4" s="8"/>
      <c r="V4" s="8"/>
      <c r="W4" s="8"/>
      <c r="X4" s="8"/>
      <c r="Y4" s="7" t="s">
        <v>51</v>
      </c>
    </row>
    <row r="5" spans="1:26" ht="30" customHeight="1">
      <c r="A5" s="309"/>
      <c r="B5" s="312"/>
      <c r="C5" s="263"/>
      <c r="D5" s="264"/>
      <c r="E5" s="265"/>
      <c r="F5" s="263"/>
      <c r="G5" s="264"/>
      <c r="H5" s="265"/>
      <c r="I5" s="263"/>
      <c r="J5" s="264"/>
      <c r="K5" s="265"/>
      <c r="L5" s="246"/>
      <c r="M5" s="243"/>
      <c r="N5" s="23"/>
      <c r="O5" s="242"/>
      <c r="P5" s="243"/>
      <c r="R5" s="274"/>
      <c r="S5" s="275"/>
      <c r="T5" s="197"/>
    </row>
    <row r="6" spans="1:26" ht="30" customHeight="1">
      <c r="A6" s="310"/>
      <c r="B6" s="313"/>
      <c r="C6" s="263"/>
      <c r="D6" s="264"/>
      <c r="E6" s="265"/>
      <c r="F6" s="263"/>
      <c r="G6" s="264"/>
      <c r="H6" s="265"/>
      <c r="I6" s="263"/>
      <c r="J6" s="264"/>
      <c r="K6" s="265"/>
      <c r="L6" s="246"/>
      <c r="M6" s="243"/>
      <c r="N6" s="23"/>
      <c r="O6" s="242"/>
      <c r="P6" s="243"/>
      <c r="R6" s="274"/>
      <c r="S6" s="275"/>
      <c r="T6" s="197"/>
    </row>
    <row r="7" spans="1:26" ht="30" customHeight="1" thickBot="1">
      <c r="A7" s="311"/>
      <c r="B7" s="314"/>
      <c r="C7" s="266"/>
      <c r="D7" s="267"/>
      <c r="E7" s="268"/>
      <c r="F7" s="266"/>
      <c r="G7" s="267"/>
      <c r="H7" s="268"/>
      <c r="I7" s="266"/>
      <c r="J7" s="267"/>
      <c r="K7" s="268"/>
      <c r="L7" s="247"/>
      <c r="M7" s="245"/>
      <c r="N7" s="23"/>
      <c r="O7" s="244"/>
      <c r="P7" s="245"/>
      <c r="R7" s="276"/>
      <c r="S7" s="277"/>
      <c r="T7" s="197"/>
    </row>
    <row r="8" spans="1:26" ht="18" customHeight="1"/>
    <row r="9" spans="1:26" ht="30" customHeight="1" thickBot="1">
      <c r="A9" s="9" t="s">
        <v>25</v>
      </c>
      <c r="U9" s="252"/>
      <c r="V9" s="279"/>
    </row>
    <row r="10" spans="1:26" ht="30" customHeight="1">
      <c r="A10" s="304" t="s">
        <v>26</v>
      </c>
      <c r="B10" s="318" t="s">
        <v>90</v>
      </c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20"/>
      <c r="W10" s="236" t="s">
        <v>71</v>
      </c>
      <c r="X10" s="10"/>
    </row>
    <row r="11" spans="1:26" ht="30" customHeight="1">
      <c r="A11" s="307"/>
      <c r="B11" s="315" t="s">
        <v>27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7"/>
      <c r="V11" s="285" t="s">
        <v>28</v>
      </c>
      <c r="W11" s="237"/>
    </row>
    <row r="12" spans="1:26" ht="30" customHeight="1">
      <c r="A12" s="307"/>
      <c r="B12" s="219" t="s">
        <v>29</v>
      </c>
      <c r="C12" s="221"/>
      <c r="D12" s="221"/>
      <c r="E12" s="222"/>
      <c r="F12" s="253" t="s">
        <v>30</v>
      </c>
      <c r="G12" s="254"/>
      <c r="H12" s="254"/>
      <c r="I12" s="254"/>
      <c r="J12" s="255"/>
      <c r="K12" s="321" t="s">
        <v>18</v>
      </c>
      <c r="L12" s="322"/>
      <c r="M12" s="322"/>
      <c r="N12" s="323"/>
      <c r="O12" s="223" t="s">
        <v>31</v>
      </c>
      <c r="P12" s="224"/>
      <c r="Q12" s="224"/>
      <c r="R12" s="224"/>
      <c r="S12" s="224"/>
      <c r="T12" s="224"/>
      <c r="U12" s="225"/>
      <c r="V12" s="286"/>
      <c r="W12" s="237"/>
    </row>
    <row r="13" spans="1:26" ht="30" customHeight="1">
      <c r="A13" s="307"/>
      <c r="B13" s="219" t="s">
        <v>32</v>
      </c>
      <c r="C13" s="220"/>
      <c r="D13" s="59" t="s">
        <v>33</v>
      </c>
      <c r="E13" s="256" t="s">
        <v>34</v>
      </c>
      <c r="F13" s="258" t="s">
        <v>62</v>
      </c>
      <c r="G13" s="248" t="s">
        <v>63</v>
      </c>
      <c r="H13" s="250" t="s">
        <v>35</v>
      </c>
      <c r="I13" s="248" t="s">
        <v>67</v>
      </c>
      <c r="J13" s="326" t="s">
        <v>68</v>
      </c>
      <c r="K13" s="324" t="s">
        <v>63</v>
      </c>
      <c r="L13" s="335" t="s">
        <v>36</v>
      </c>
      <c r="M13" s="328" t="s">
        <v>83</v>
      </c>
      <c r="N13" s="337" t="s">
        <v>69</v>
      </c>
      <c r="O13" s="333" t="s">
        <v>37</v>
      </c>
      <c r="P13" s="217" t="s">
        <v>64</v>
      </c>
      <c r="Q13" s="226" t="s">
        <v>88</v>
      </c>
      <c r="R13" s="217" t="s">
        <v>89</v>
      </c>
      <c r="S13" s="217" t="s">
        <v>104</v>
      </c>
      <c r="T13" s="217" t="s">
        <v>105</v>
      </c>
      <c r="U13" s="288" t="s">
        <v>70</v>
      </c>
      <c r="V13" s="286"/>
      <c r="W13" s="237"/>
    </row>
    <row r="14" spans="1:26" ht="30" customHeight="1" thickBot="1">
      <c r="A14" s="308"/>
      <c r="B14" s="60" t="s">
        <v>38</v>
      </c>
      <c r="C14" s="60" t="s">
        <v>39</v>
      </c>
      <c r="D14" s="60" t="s">
        <v>40</v>
      </c>
      <c r="E14" s="257"/>
      <c r="F14" s="259"/>
      <c r="G14" s="249"/>
      <c r="H14" s="251"/>
      <c r="I14" s="249"/>
      <c r="J14" s="327"/>
      <c r="K14" s="325"/>
      <c r="L14" s="336"/>
      <c r="M14" s="336"/>
      <c r="N14" s="338"/>
      <c r="O14" s="334"/>
      <c r="P14" s="218"/>
      <c r="Q14" s="227"/>
      <c r="R14" s="218"/>
      <c r="S14" s="218"/>
      <c r="T14" s="218"/>
      <c r="U14" s="289"/>
      <c r="V14" s="287"/>
      <c r="W14" s="238"/>
    </row>
    <row r="15" spans="1:26" ht="30" customHeight="1" thickBot="1">
      <c r="A15" s="79">
        <v>100</v>
      </c>
      <c r="B15" s="80">
        <f t="shared" ref="B15:U15" si="0">B38</f>
        <v>2</v>
      </c>
      <c r="C15" s="80">
        <f t="shared" si="0"/>
        <v>0.5</v>
      </c>
      <c r="D15" s="80">
        <f t="shared" si="0"/>
        <v>1.5</v>
      </c>
      <c r="E15" s="81">
        <f t="shared" si="0"/>
        <v>5</v>
      </c>
      <c r="F15" s="82">
        <f t="shared" si="0"/>
        <v>2</v>
      </c>
      <c r="G15" s="83">
        <f t="shared" si="0"/>
        <v>2</v>
      </c>
      <c r="H15" s="83">
        <f t="shared" si="0"/>
        <v>1</v>
      </c>
      <c r="I15" s="83">
        <f t="shared" si="0"/>
        <v>0.5</v>
      </c>
      <c r="J15" s="84">
        <f t="shared" si="0"/>
        <v>0.5</v>
      </c>
      <c r="K15" s="85">
        <f t="shared" si="0"/>
        <v>1.5</v>
      </c>
      <c r="L15" s="86">
        <f t="shared" si="0"/>
        <v>1</v>
      </c>
      <c r="M15" s="86">
        <f t="shared" si="0"/>
        <v>0.5</v>
      </c>
      <c r="N15" s="87">
        <f t="shared" si="0"/>
        <v>1</v>
      </c>
      <c r="O15" s="88">
        <f t="shared" si="0"/>
        <v>2</v>
      </c>
      <c r="P15" s="89">
        <f t="shared" si="0"/>
        <v>1</v>
      </c>
      <c r="Q15" s="89">
        <f t="shared" si="0"/>
        <v>1</v>
      </c>
      <c r="R15" s="89">
        <v>1</v>
      </c>
      <c r="S15" s="89">
        <f t="shared" si="0"/>
        <v>1</v>
      </c>
      <c r="T15" s="89">
        <f t="shared" si="0"/>
        <v>0</v>
      </c>
      <c r="U15" s="89">
        <f t="shared" si="0"/>
        <v>0</v>
      </c>
      <c r="V15" s="90">
        <f>SUM(B15:U15)</f>
        <v>25</v>
      </c>
      <c r="W15" s="91">
        <f>A15+V15</f>
        <v>125</v>
      </c>
    </row>
    <row r="16" spans="1:26" ht="18" customHeight="1"/>
    <row r="17" spans="1:23" ht="30" customHeight="1" thickBot="1">
      <c r="A17" s="9" t="s">
        <v>17</v>
      </c>
      <c r="V17" s="11"/>
      <c r="W17" s="12"/>
    </row>
    <row r="18" spans="1:23" ht="30" customHeight="1">
      <c r="A18" s="304" t="s">
        <v>41</v>
      </c>
      <c r="B18" s="318" t="s">
        <v>42</v>
      </c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20"/>
      <c r="V18" s="282" t="s">
        <v>66</v>
      </c>
      <c r="W18" s="13"/>
    </row>
    <row r="19" spans="1:23" ht="30" customHeight="1">
      <c r="A19" s="305"/>
      <c r="B19" s="219" t="s">
        <v>29</v>
      </c>
      <c r="C19" s="221"/>
      <c r="D19" s="221"/>
      <c r="E19" s="222"/>
      <c r="F19" s="253" t="str">
        <f>F12</f>
        <v>企　業　能　力</v>
      </c>
      <c r="G19" s="254"/>
      <c r="H19" s="254"/>
      <c r="I19" s="254"/>
      <c r="J19" s="255"/>
      <c r="K19" s="321" t="s">
        <v>18</v>
      </c>
      <c r="L19" s="322"/>
      <c r="M19" s="322"/>
      <c r="N19" s="323"/>
      <c r="O19" s="223" t="s">
        <v>31</v>
      </c>
      <c r="P19" s="224"/>
      <c r="Q19" s="224"/>
      <c r="R19" s="224"/>
      <c r="S19" s="224"/>
      <c r="T19" s="224"/>
      <c r="U19" s="225"/>
      <c r="V19" s="283"/>
      <c r="W19" s="6"/>
    </row>
    <row r="20" spans="1:23" ht="30" customHeight="1">
      <c r="A20" s="305"/>
      <c r="B20" s="219" t="str">
        <f>B13</f>
        <v>工　程　管　理</v>
      </c>
      <c r="C20" s="220"/>
      <c r="D20" s="59" t="str">
        <f>D13</f>
        <v>品質管理</v>
      </c>
      <c r="E20" s="256" t="str">
        <f>E13</f>
        <v>技術的所見</v>
      </c>
      <c r="F20" s="258" t="str">
        <f>F13</f>
        <v>工事成績
評定点</v>
      </c>
      <c r="G20" s="248" t="str">
        <f t="shared" ref="G20:J20" si="1">G13</f>
        <v>同種工事
施工実績</v>
      </c>
      <c r="H20" s="248" t="str">
        <f t="shared" si="1"/>
        <v>スタッフ数</v>
      </c>
      <c r="I20" s="248" t="str">
        <f t="shared" si="1"/>
        <v>優良工事
施工者
表彰歴</v>
      </c>
      <c r="J20" s="326" t="str">
        <f t="shared" si="1"/>
        <v>機械保有
状況</v>
      </c>
      <c r="K20" s="324" t="str">
        <f>K13</f>
        <v>同種工事
施工実績</v>
      </c>
      <c r="L20" s="328" t="str">
        <f t="shared" ref="L20:M20" si="2">L13</f>
        <v>保有資格</v>
      </c>
      <c r="M20" s="328" t="str">
        <f t="shared" si="2"/>
        <v>継続教育
(CPD)の
取組状況</v>
      </c>
      <c r="N20" s="330" t="str">
        <f>N13</f>
        <v>※
 オリジナル
　　項目</v>
      </c>
      <c r="O20" s="333" t="str">
        <f>O13</f>
        <v>営業拠点</v>
      </c>
      <c r="P20" s="217" t="str">
        <f t="shared" ref="P20:U20" si="3">P13</f>
        <v>災害協定
参加等</v>
      </c>
      <c r="Q20" s="226" t="str">
        <f t="shared" si="3"/>
        <v>ボランティア
活動</v>
      </c>
      <c r="R20" s="217" t="str">
        <f t="shared" si="3"/>
        <v>消防団活動
支援</v>
      </c>
      <c r="S20" s="217" t="str">
        <f t="shared" ref="S20:T20" si="4">S13</f>
        <v>除雪等作業</v>
      </c>
      <c r="T20" s="217" t="str">
        <f t="shared" si="4"/>
        <v>地域内企業
の
活用率</v>
      </c>
      <c r="U20" s="280" t="str">
        <f t="shared" si="3"/>
        <v>※
 オリジナル
　　項目</v>
      </c>
      <c r="V20" s="283"/>
      <c r="W20" s="6"/>
    </row>
    <row r="21" spans="1:23" ht="30" customHeight="1" thickBot="1">
      <c r="A21" s="306"/>
      <c r="B21" s="60" t="str">
        <f>B14</f>
        <v>安全対策</v>
      </c>
      <c r="C21" s="60" t="str">
        <f t="shared" ref="C21:D21" si="5">C14</f>
        <v>主要資材</v>
      </c>
      <c r="D21" s="60" t="str">
        <f t="shared" si="5"/>
        <v>環境配慮</v>
      </c>
      <c r="E21" s="257"/>
      <c r="F21" s="259"/>
      <c r="G21" s="249"/>
      <c r="H21" s="249"/>
      <c r="I21" s="249"/>
      <c r="J21" s="332"/>
      <c r="K21" s="325"/>
      <c r="L21" s="329"/>
      <c r="M21" s="329"/>
      <c r="N21" s="331"/>
      <c r="O21" s="334"/>
      <c r="P21" s="218"/>
      <c r="Q21" s="227"/>
      <c r="R21" s="218"/>
      <c r="S21" s="218"/>
      <c r="T21" s="218"/>
      <c r="U21" s="281"/>
      <c r="V21" s="284"/>
      <c r="W21" s="6"/>
    </row>
    <row r="22" spans="1:23" ht="30" customHeight="1">
      <c r="A22" s="53" t="s">
        <v>72</v>
      </c>
      <c r="B22" s="92"/>
      <c r="C22" s="92"/>
      <c r="D22" s="92"/>
      <c r="E22" s="93"/>
      <c r="F22" s="94"/>
      <c r="G22" s="95"/>
      <c r="H22" s="95"/>
      <c r="I22" s="95"/>
      <c r="J22" s="96"/>
      <c r="K22" s="97"/>
      <c r="L22" s="98"/>
      <c r="M22" s="98"/>
      <c r="N22" s="99"/>
      <c r="O22" s="100"/>
      <c r="P22" s="101"/>
      <c r="Q22" s="101"/>
      <c r="R22" s="101"/>
      <c r="S22" s="101"/>
      <c r="T22" s="102"/>
      <c r="U22" s="102"/>
      <c r="V22" s="103">
        <f>SUM(B22:U22)</f>
        <v>0</v>
      </c>
      <c r="W22" s="14"/>
    </row>
    <row r="23" spans="1:23" ht="30" customHeight="1">
      <c r="A23" s="54" t="s">
        <v>73</v>
      </c>
      <c r="B23" s="104"/>
      <c r="C23" s="104"/>
      <c r="D23" s="104"/>
      <c r="E23" s="105"/>
      <c r="F23" s="106"/>
      <c r="G23" s="107"/>
      <c r="H23" s="107"/>
      <c r="I23" s="107"/>
      <c r="J23" s="108"/>
      <c r="K23" s="109"/>
      <c r="L23" s="110"/>
      <c r="M23" s="110"/>
      <c r="N23" s="111"/>
      <c r="O23" s="112"/>
      <c r="P23" s="113"/>
      <c r="Q23" s="113"/>
      <c r="R23" s="113"/>
      <c r="S23" s="113"/>
      <c r="T23" s="114"/>
      <c r="U23" s="114"/>
      <c r="V23" s="115">
        <f>SUM(B23:U23)</f>
        <v>0</v>
      </c>
      <c r="W23" s="14"/>
    </row>
    <row r="24" spans="1:23" ht="30" customHeight="1">
      <c r="A24" s="54" t="s">
        <v>74</v>
      </c>
      <c r="B24" s="104"/>
      <c r="C24" s="104"/>
      <c r="D24" s="104"/>
      <c r="E24" s="105"/>
      <c r="F24" s="106"/>
      <c r="G24" s="107"/>
      <c r="H24" s="107"/>
      <c r="I24" s="107"/>
      <c r="J24" s="108"/>
      <c r="K24" s="109"/>
      <c r="L24" s="110"/>
      <c r="M24" s="110"/>
      <c r="N24" s="111"/>
      <c r="O24" s="112"/>
      <c r="P24" s="113"/>
      <c r="Q24" s="113"/>
      <c r="R24" s="113"/>
      <c r="S24" s="113"/>
      <c r="T24" s="114"/>
      <c r="U24" s="114"/>
      <c r="V24" s="115">
        <f>SUM(B24:U24)</f>
        <v>0</v>
      </c>
      <c r="W24" s="14"/>
    </row>
    <row r="25" spans="1:23" ht="30" customHeight="1">
      <c r="A25" s="54" t="s">
        <v>75</v>
      </c>
      <c r="B25" s="104"/>
      <c r="C25" s="104"/>
      <c r="D25" s="104"/>
      <c r="E25" s="105"/>
      <c r="F25" s="106"/>
      <c r="G25" s="107"/>
      <c r="H25" s="107"/>
      <c r="I25" s="107"/>
      <c r="J25" s="108"/>
      <c r="K25" s="109"/>
      <c r="L25" s="110"/>
      <c r="M25" s="110"/>
      <c r="N25" s="111"/>
      <c r="O25" s="112"/>
      <c r="P25" s="113"/>
      <c r="Q25" s="113"/>
      <c r="R25" s="113"/>
      <c r="S25" s="113"/>
      <c r="T25" s="114"/>
      <c r="U25" s="114"/>
      <c r="V25" s="115">
        <f>SUM(B25:U25)</f>
        <v>0</v>
      </c>
      <c r="W25" s="14"/>
    </row>
    <row r="26" spans="1:23" ht="30" customHeight="1" thickBot="1">
      <c r="A26" s="55" t="s">
        <v>76</v>
      </c>
      <c r="B26" s="116"/>
      <c r="C26" s="116"/>
      <c r="D26" s="116"/>
      <c r="E26" s="117"/>
      <c r="F26" s="118"/>
      <c r="G26" s="119"/>
      <c r="H26" s="119"/>
      <c r="I26" s="119"/>
      <c r="J26" s="120"/>
      <c r="K26" s="121"/>
      <c r="L26" s="122"/>
      <c r="M26" s="122"/>
      <c r="N26" s="123"/>
      <c r="O26" s="124"/>
      <c r="P26" s="125"/>
      <c r="Q26" s="125"/>
      <c r="R26" s="125"/>
      <c r="S26" s="125"/>
      <c r="T26" s="126"/>
      <c r="U26" s="126"/>
      <c r="V26" s="127">
        <f>SUM(B26:U26)</f>
        <v>0</v>
      </c>
      <c r="W26" s="14"/>
    </row>
    <row r="27" spans="1:23" ht="18" customHeight="1">
      <c r="A27" s="6"/>
      <c r="B27" s="16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4"/>
    </row>
    <row r="28" spans="1:23" ht="30" customHeight="1" thickBot="1">
      <c r="A28" s="9" t="s">
        <v>16</v>
      </c>
      <c r="G28" s="252"/>
      <c r="H28" s="252"/>
    </row>
    <row r="29" spans="1:23" ht="30" customHeight="1" thickBot="1">
      <c r="A29" s="56" t="s">
        <v>41</v>
      </c>
      <c r="B29" s="260" t="s">
        <v>43</v>
      </c>
      <c r="C29" s="261"/>
      <c r="D29" s="262" t="s">
        <v>65</v>
      </c>
      <c r="E29" s="261"/>
      <c r="F29" s="194" t="s">
        <v>103</v>
      </c>
      <c r="G29" s="262" t="s">
        <v>44</v>
      </c>
      <c r="H29" s="261"/>
      <c r="I29" s="52" t="s">
        <v>11</v>
      </c>
      <c r="J29" s="52" t="s">
        <v>48</v>
      </c>
      <c r="K29" s="52" t="s">
        <v>47</v>
      </c>
      <c r="L29" s="61" t="s">
        <v>45</v>
      </c>
    </row>
    <row r="30" spans="1:23" ht="30" customHeight="1">
      <c r="A30" s="57" t="str">
        <f>A22</f>
        <v>(株)○○橋梁</v>
      </c>
      <c r="B30" s="269">
        <f>$A$15+V22</f>
        <v>100</v>
      </c>
      <c r="C30" s="270"/>
      <c r="D30" s="298"/>
      <c r="E30" s="299"/>
      <c r="F30" s="193" t="str">
        <f>IF(B30=100,"辞退",IF(D30="","辞退",IF(D30&gt;L$5,"超過","○")))</f>
        <v>辞退</v>
      </c>
      <c r="G30" s="292" t="str">
        <f>IF(F30="○",ROUND(B30/(D30/1000000),5),"-")</f>
        <v>-</v>
      </c>
      <c r="H30" s="293"/>
      <c r="I30" s="62" t="str">
        <f>IF(B30=100,"-",RANK(B30,$B$30:$C$34))</f>
        <v>-</v>
      </c>
      <c r="J30" s="63" t="str">
        <f>IF(F30="○",RANK(D30,$D$30:$E$34,1),"-")</f>
        <v>-</v>
      </c>
      <c r="K30" s="62" t="str">
        <f>IF(F30="○",RANK(G30,$G$30:$H$34,0),"-")</f>
        <v>-</v>
      </c>
      <c r="L30" s="64" t="str">
        <f>IF(K30=1,"○"," ")</f>
        <v xml:space="preserve"> </v>
      </c>
    </row>
    <row r="31" spans="1:23" ht="30" customHeight="1">
      <c r="A31" s="54" t="str">
        <f>A23</f>
        <v>○×橋梁(株)</v>
      </c>
      <c r="B31" s="239">
        <f>$A$15+V23</f>
        <v>100</v>
      </c>
      <c r="C31" s="240"/>
      <c r="D31" s="300"/>
      <c r="E31" s="301"/>
      <c r="F31" s="192" t="str">
        <f t="shared" ref="F31:F34" si="6">IF(B31=100,"辞退",IF(D31="","辞退",IF(D31&gt;L$5,"超過","○")))</f>
        <v>辞退</v>
      </c>
      <c r="G31" s="294" t="str">
        <f t="shared" ref="G31:G34" si="7">IF(F31="○",ROUND(B31/(D31/1000000),5),"-")</f>
        <v>-</v>
      </c>
      <c r="H31" s="295"/>
      <c r="I31" s="63" t="str">
        <f t="shared" ref="I31:I34" si="8">IF(B31=100,"-",RANK(B31,$B$30:$C$34))</f>
        <v>-</v>
      </c>
      <c r="J31" s="63" t="str">
        <f>IF(F31="○",RANK(D31,$D$30:$E$34,1),"-")</f>
        <v>-</v>
      </c>
      <c r="K31" s="63" t="str">
        <f t="shared" ref="K31:K34" si="9">IF(F31="○",RANK(G31,$G$30:$H$34,0),"-")</f>
        <v>-</v>
      </c>
      <c r="L31" s="65" t="str">
        <f t="shared" ref="L31:L34" si="10">IF(K31=1,"○"," ")</f>
        <v xml:space="preserve"> </v>
      </c>
    </row>
    <row r="32" spans="1:23" ht="30" customHeight="1">
      <c r="A32" s="54" t="str">
        <f>A24</f>
        <v>○×建設(株)</v>
      </c>
      <c r="B32" s="239">
        <f>$A$15+V24</f>
        <v>100</v>
      </c>
      <c r="C32" s="240"/>
      <c r="D32" s="300"/>
      <c r="E32" s="301"/>
      <c r="F32" s="192" t="str">
        <f t="shared" si="6"/>
        <v>辞退</v>
      </c>
      <c r="G32" s="294" t="str">
        <f t="shared" si="7"/>
        <v>-</v>
      </c>
      <c r="H32" s="295"/>
      <c r="I32" s="63" t="str">
        <f t="shared" si="8"/>
        <v>-</v>
      </c>
      <c r="J32" s="63" t="str">
        <f>IF(F32="○",RANK(D32,$D$30:$E$34,1),"-")</f>
        <v>-</v>
      </c>
      <c r="K32" s="63" t="str">
        <f t="shared" si="9"/>
        <v>-</v>
      </c>
      <c r="L32" s="65" t="str">
        <f t="shared" si="10"/>
        <v xml:space="preserve"> </v>
      </c>
    </row>
    <row r="33" spans="1:23" ht="30" customHeight="1">
      <c r="A33" s="54" t="str">
        <f>A25</f>
        <v>(株)◆◆建設</v>
      </c>
      <c r="B33" s="239">
        <f>$A$15+V25</f>
        <v>100</v>
      </c>
      <c r="C33" s="240"/>
      <c r="D33" s="300"/>
      <c r="E33" s="301"/>
      <c r="F33" s="192" t="str">
        <f t="shared" si="6"/>
        <v>辞退</v>
      </c>
      <c r="G33" s="294" t="str">
        <f t="shared" si="7"/>
        <v>-</v>
      </c>
      <c r="H33" s="295"/>
      <c r="I33" s="63" t="str">
        <f t="shared" si="8"/>
        <v>-</v>
      </c>
      <c r="J33" s="63" t="str">
        <f>IF(F33="○",RANK(D33,$D$30:$E$34,1),"-")</f>
        <v>-</v>
      </c>
      <c r="K33" s="63" t="str">
        <f t="shared" si="9"/>
        <v>-</v>
      </c>
      <c r="L33" s="65" t="str">
        <f t="shared" si="10"/>
        <v xml:space="preserve"> </v>
      </c>
    </row>
    <row r="34" spans="1:23" ht="30" customHeight="1" thickBot="1">
      <c r="A34" s="58" t="str">
        <f>A26</f>
        <v>××橋梁工事(株)</v>
      </c>
      <c r="B34" s="290">
        <f>$A$15+V26</f>
        <v>100</v>
      </c>
      <c r="C34" s="291"/>
      <c r="D34" s="302"/>
      <c r="E34" s="303"/>
      <c r="F34" s="195" t="str">
        <f t="shared" si="6"/>
        <v>辞退</v>
      </c>
      <c r="G34" s="296" t="str">
        <f t="shared" si="7"/>
        <v>-</v>
      </c>
      <c r="H34" s="297"/>
      <c r="I34" s="66" t="str">
        <f t="shared" si="8"/>
        <v>-</v>
      </c>
      <c r="J34" s="66" t="str">
        <f>IF(F34="○",RANK(D34,$D$30:$E$34,1),"-")</f>
        <v>-</v>
      </c>
      <c r="K34" s="66" t="str">
        <f t="shared" si="9"/>
        <v>-</v>
      </c>
      <c r="L34" s="67" t="str">
        <f t="shared" si="10"/>
        <v xml:space="preserve"> </v>
      </c>
    </row>
    <row r="35" spans="1:23" ht="30" customHeight="1">
      <c r="A35" s="17" t="s">
        <v>52</v>
      </c>
      <c r="B35" s="68"/>
      <c r="C35" s="69"/>
      <c r="D35" s="69"/>
      <c r="E35" s="70"/>
      <c r="F35" s="70"/>
      <c r="G35" s="49"/>
      <c r="H35" s="71"/>
      <c r="V35" s="20" t="s">
        <v>79</v>
      </c>
      <c r="W35" s="21" t="s">
        <v>80</v>
      </c>
    </row>
    <row r="36" spans="1:23" ht="24" customHeight="1" thickBot="1">
      <c r="A36" s="6"/>
      <c r="B36" s="68"/>
      <c r="C36" s="69"/>
      <c r="D36" s="69"/>
      <c r="E36" s="70"/>
      <c r="F36" s="70"/>
      <c r="G36" s="49"/>
      <c r="H36" s="71"/>
      <c r="V36" s="72" t="s">
        <v>81</v>
      </c>
      <c r="W36" s="73" t="s">
        <v>82</v>
      </c>
    </row>
    <row r="37" spans="1:23" ht="9" customHeight="1">
      <c r="A37" s="6"/>
      <c r="B37" s="68"/>
      <c r="C37" s="69"/>
      <c r="D37" s="69"/>
      <c r="E37" s="70"/>
      <c r="F37" s="70"/>
      <c r="G37" s="49"/>
      <c r="H37" s="71"/>
    </row>
    <row r="38" spans="1:23" ht="13.5" customHeight="1">
      <c r="A38" s="19" t="s">
        <v>78</v>
      </c>
      <c r="B38" s="74">
        <v>2</v>
      </c>
      <c r="C38" s="74">
        <v>0.5</v>
      </c>
      <c r="D38" s="74">
        <v>1.5</v>
      </c>
      <c r="E38" s="74">
        <v>5</v>
      </c>
      <c r="F38" s="74">
        <v>2</v>
      </c>
      <c r="G38" s="74">
        <v>2</v>
      </c>
      <c r="H38" s="74">
        <v>1</v>
      </c>
      <c r="I38" s="74">
        <v>0.5</v>
      </c>
      <c r="J38" s="74">
        <v>0.5</v>
      </c>
      <c r="K38" s="74">
        <v>1.5</v>
      </c>
      <c r="L38" s="74">
        <v>1</v>
      </c>
      <c r="M38" s="74">
        <v>0.5</v>
      </c>
      <c r="N38" s="74">
        <v>1</v>
      </c>
      <c r="O38" s="74">
        <v>2</v>
      </c>
      <c r="P38" s="74">
        <v>1</v>
      </c>
      <c r="Q38" s="74">
        <v>1</v>
      </c>
      <c r="R38" s="74">
        <v>1</v>
      </c>
      <c r="S38" s="74">
        <v>1</v>
      </c>
      <c r="T38" s="74">
        <v>0</v>
      </c>
      <c r="U38" s="74">
        <v>0</v>
      </c>
      <c r="V38" s="278"/>
    </row>
    <row r="39" spans="1:23" ht="13.5" customHeight="1">
      <c r="A39" s="19" t="s">
        <v>77</v>
      </c>
      <c r="B39" s="74">
        <v>0</v>
      </c>
      <c r="C39" s="74">
        <v>0</v>
      </c>
      <c r="D39" s="74">
        <v>1</v>
      </c>
      <c r="E39" s="74">
        <v>4</v>
      </c>
      <c r="F39" s="74">
        <v>1</v>
      </c>
      <c r="G39" s="74">
        <v>1</v>
      </c>
      <c r="H39" s="74">
        <v>0.5</v>
      </c>
      <c r="I39" s="74">
        <v>0</v>
      </c>
      <c r="J39" s="74">
        <v>0.25</v>
      </c>
      <c r="K39" s="74">
        <v>1</v>
      </c>
      <c r="L39" s="74">
        <v>0.5</v>
      </c>
      <c r="M39" s="74">
        <v>0.25</v>
      </c>
      <c r="N39" s="74">
        <v>0.75</v>
      </c>
      <c r="O39" s="74">
        <v>1</v>
      </c>
      <c r="P39" s="74">
        <v>0.5</v>
      </c>
      <c r="Q39" s="74">
        <v>0.5</v>
      </c>
      <c r="R39" s="74">
        <v>0.5</v>
      </c>
      <c r="S39" s="74">
        <v>0.5</v>
      </c>
      <c r="T39" s="74">
        <v>0</v>
      </c>
      <c r="U39" s="74">
        <v>0</v>
      </c>
      <c r="V39" s="278"/>
    </row>
    <row r="40" spans="1:23" ht="13.5" customHeight="1">
      <c r="A40" s="6"/>
      <c r="B40" s="74">
        <v>-2</v>
      </c>
      <c r="C40" s="74"/>
      <c r="D40" s="74">
        <v>0</v>
      </c>
      <c r="E40" s="74">
        <v>3</v>
      </c>
      <c r="F40" s="74">
        <v>0</v>
      </c>
      <c r="G40" s="74">
        <v>0</v>
      </c>
      <c r="H40" s="74">
        <v>0</v>
      </c>
      <c r="I40" s="74"/>
      <c r="J40" s="74">
        <v>0</v>
      </c>
      <c r="K40" s="74">
        <v>0</v>
      </c>
      <c r="L40" s="74">
        <v>0</v>
      </c>
      <c r="M40" s="74">
        <v>0</v>
      </c>
      <c r="N40" s="74">
        <v>0.5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4">
        <v>0</v>
      </c>
      <c r="V40" s="271"/>
    </row>
    <row r="41" spans="1:23" ht="13.5" customHeight="1">
      <c r="A41" s="6"/>
      <c r="B41" s="74"/>
      <c r="C41" s="74"/>
      <c r="D41" s="74"/>
      <c r="E41" s="74">
        <v>2</v>
      </c>
      <c r="F41" s="74"/>
      <c r="G41" s="74"/>
      <c r="H41" s="74"/>
      <c r="I41" s="74"/>
      <c r="J41" s="74"/>
      <c r="K41" s="74"/>
      <c r="L41" s="74"/>
      <c r="M41" s="74"/>
      <c r="N41" s="74">
        <v>0.25</v>
      </c>
      <c r="O41" s="74"/>
      <c r="P41" s="74"/>
      <c r="Q41" s="74"/>
      <c r="R41" s="74"/>
      <c r="S41" s="74"/>
      <c r="T41" s="74"/>
      <c r="U41" s="74"/>
      <c r="V41" s="271"/>
    </row>
    <row r="42" spans="1:23" ht="13.5" customHeight="1">
      <c r="A42" s="6"/>
      <c r="B42" s="74"/>
      <c r="C42" s="74"/>
      <c r="D42" s="74"/>
      <c r="E42" s="74">
        <v>1</v>
      </c>
      <c r="F42" s="74"/>
      <c r="G42" s="74"/>
      <c r="H42" s="74"/>
      <c r="I42" s="74"/>
      <c r="J42" s="74"/>
      <c r="K42" s="74"/>
      <c r="L42" s="74"/>
      <c r="M42" s="74"/>
      <c r="N42" s="74">
        <v>0</v>
      </c>
      <c r="O42" s="74"/>
      <c r="P42" s="74"/>
      <c r="Q42" s="74"/>
      <c r="R42" s="74"/>
      <c r="S42" s="74"/>
      <c r="T42" s="74"/>
      <c r="U42" s="74"/>
      <c r="V42" s="271"/>
    </row>
    <row r="43" spans="1:23" ht="17.25">
      <c r="A43" s="18"/>
      <c r="B43" s="75"/>
      <c r="C43" s="75"/>
      <c r="D43" s="75"/>
      <c r="E43" s="74">
        <v>0</v>
      </c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18"/>
    </row>
    <row r="44" spans="1:23">
      <c r="A44" s="6"/>
    </row>
    <row r="45" spans="1:23">
      <c r="A45" s="6"/>
    </row>
  </sheetData>
  <mergeCells count="91">
    <mergeCell ref="O13:O14"/>
    <mergeCell ref="L13:L14"/>
    <mergeCell ref="P13:P14"/>
    <mergeCell ref="G13:G14"/>
    <mergeCell ref="N13:N14"/>
    <mergeCell ref="M13:M14"/>
    <mergeCell ref="L20:L21"/>
    <mergeCell ref="N20:N21"/>
    <mergeCell ref="M20:M21"/>
    <mergeCell ref="B18:U18"/>
    <mergeCell ref="K19:N19"/>
    <mergeCell ref="G20:G21"/>
    <mergeCell ref="H20:H21"/>
    <mergeCell ref="I20:I21"/>
    <mergeCell ref="J20:J21"/>
    <mergeCell ref="K20:K21"/>
    <mergeCell ref="O20:O21"/>
    <mergeCell ref="P20:P21"/>
    <mergeCell ref="A18:A21"/>
    <mergeCell ref="A10:A14"/>
    <mergeCell ref="A5:A7"/>
    <mergeCell ref="B5:B7"/>
    <mergeCell ref="F13:F14"/>
    <mergeCell ref="C5:E7"/>
    <mergeCell ref="F5:H7"/>
    <mergeCell ref="F12:J12"/>
    <mergeCell ref="E13:E14"/>
    <mergeCell ref="B11:U11"/>
    <mergeCell ref="Q20:Q21"/>
    <mergeCell ref="S20:S21"/>
    <mergeCell ref="B10:V10"/>
    <mergeCell ref="K12:N12"/>
    <mergeCell ref="K13:K14"/>
    <mergeCell ref="J13:J14"/>
    <mergeCell ref="B34:C34"/>
    <mergeCell ref="B31:C31"/>
    <mergeCell ref="B32:C32"/>
    <mergeCell ref="G30:H30"/>
    <mergeCell ref="G31:H31"/>
    <mergeCell ref="G32:H32"/>
    <mergeCell ref="G34:H34"/>
    <mergeCell ref="D30:E30"/>
    <mergeCell ref="D31:E31"/>
    <mergeCell ref="D32:E32"/>
    <mergeCell ref="D33:E33"/>
    <mergeCell ref="D34:E34"/>
    <mergeCell ref="G33:H33"/>
    <mergeCell ref="V40:V42"/>
    <mergeCell ref="R4:S4"/>
    <mergeCell ref="R5:S7"/>
    <mergeCell ref="V38:V39"/>
    <mergeCell ref="U9:V9"/>
    <mergeCell ref="U20:U21"/>
    <mergeCell ref="V18:V21"/>
    <mergeCell ref="V11:V14"/>
    <mergeCell ref="U13:U14"/>
    <mergeCell ref="S13:S14"/>
    <mergeCell ref="T13:T14"/>
    <mergeCell ref="T20:T21"/>
    <mergeCell ref="W10:W14"/>
    <mergeCell ref="B33:C33"/>
    <mergeCell ref="O4:P4"/>
    <mergeCell ref="O5:P7"/>
    <mergeCell ref="L5:M7"/>
    <mergeCell ref="I13:I14"/>
    <mergeCell ref="H13:H14"/>
    <mergeCell ref="G28:H28"/>
    <mergeCell ref="F19:J19"/>
    <mergeCell ref="E20:E21"/>
    <mergeCell ref="F20:F21"/>
    <mergeCell ref="B29:C29"/>
    <mergeCell ref="D29:E29"/>
    <mergeCell ref="G29:H29"/>
    <mergeCell ref="I5:K7"/>
    <mergeCell ref="B30:C30"/>
    <mergeCell ref="V1:W1"/>
    <mergeCell ref="R13:R14"/>
    <mergeCell ref="R20:R21"/>
    <mergeCell ref="B20:C20"/>
    <mergeCell ref="B13:C13"/>
    <mergeCell ref="B19:E19"/>
    <mergeCell ref="B12:E12"/>
    <mergeCell ref="O19:U19"/>
    <mergeCell ref="O12:U12"/>
    <mergeCell ref="Q13:Q14"/>
    <mergeCell ref="E2:L2"/>
    <mergeCell ref="I4:K4"/>
    <mergeCell ref="C4:E4"/>
    <mergeCell ref="F4:H4"/>
    <mergeCell ref="L4:M4"/>
    <mergeCell ref="M2:N2"/>
  </mergeCells>
  <phoneticPr fontId="2"/>
  <dataValidations count="35">
    <dataValidation type="list" allowBlank="1" showInputMessage="1" showErrorMessage="1" sqref="C27" xr:uid="{00000000-0002-0000-0100-000001000000}">
      <formula1>$C$38:$C$42</formula1>
    </dataValidation>
    <dataValidation type="list" allowBlank="1" showInputMessage="1" showErrorMessage="1" sqref="B27" xr:uid="{00000000-0002-0000-0100-000002000000}">
      <formula1>$B$38:$B$42</formula1>
    </dataValidation>
    <dataValidation type="list" allowBlank="1" showInputMessage="1" showErrorMessage="1" sqref="D27" xr:uid="{00000000-0002-0000-0100-000004000000}">
      <formula1>$D$38:$D$42</formula1>
    </dataValidation>
    <dataValidation type="list" allowBlank="1" showInputMessage="1" showErrorMessage="1" sqref="E27" xr:uid="{00000000-0002-0000-0100-000005000000}">
      <formula1>$E$38:$E$42</formula1>
    </dataValidation>
    <dataValidation type="list" allowBlank="1" showInputMessage="1" showErrorMessage="1" sqref="F27" xr:uid="{00000000-0002-0000-0100-000006000000}">
      <formula1>$F$38:$F$42</formula1>
    </dataValidation>
    <dataValidation type="list" allowBlank="1" showInputMessage="1" showErrorMessage="1" sqref="G27" xr:uid="{00000000-0002-0000-0100-000007000000}">
      <formula1>$G$38:$G$42</formula1>
    </dataValidation>
    <dataValidation type="list" allowBlank="1" showInputMessage="1" showErrorMessage="1" sqref="H27" xr:uid="{00000000-0002-0000-0100-000008000000}">
      <formula1>$H$38:$H$42</formula1>
    </dataValidation>
    <dataValidation type="list" allowBlank="1" showInputMessage="1" showErrorMessage="1" sqref="I27" xr:uid="{00000000-0002-0000-0100-000009000000}">
      <formula1>$I$38:$I$42</formula1>
    </dataValidation>
    <dataValidation type="list" allowBlank="1" showInputMessage="1" showErrorMessage="1" sqref="J27" xr:uid="{00000000-0002-0000-0100-00000A000000}">
      <formula1>$J$38:$J$42</formula1>
    </dataValidation>
    <dataValidation type="list" allowBlank="1" showInputMessage="1" showErrorMessage="1" sqref="K27" xr:uid="{00000000-0002-0000-0100-00000B000000}">
      <formula1>$K$38:$K$42</formula1>
    </dataValidation>
    <dataValidation type="list" allowBlank="1" showInputMessage="1" showErrorMessage="1" sqref="L27:M27" xr:uid="{00000000-0002-0000-0100-00000C000000}">
      <formula1>$L$38:$L$42</formula1>
    </dataValidation>
    <dataValidation type="list" allowBlank="1" showInputMessage="1" showErrorMessage="1" sqref="Q27:R27" xr:uid="{00000000-0002-0000-0100-000000000000}">
      <formula1>$Q$38:$Q$42</formula1>
    </dataValidation>
    <dataValidation type="list" allowBlank="1" showInputMessage="1" showErrorMessage="1" sqref="N27" xr:uid="{00000000-0002-0000-0100-00000D000000}">
      <formula1>$N$38:$N$42</formula1>
    </dataValidation>
    <dataValidation type="list" allowBlank="1" showInputMessage="1" showErrorMessage="1" sqref="O27" xr:uid="{00000000-0002-0000-0100-00000E000000}">
      <formula1>$O$38:$O$42</formula1>
    </dataValidation>
    <dataValidation type="list" allowBlank="1" showInputMessage="1" showErrorMessage="1" sqref="P27" xr:uid="{00000000-0002-0000-0100-00000F000000}">
      <formula1>$P$38:$P$42</formula1>
    </dataValidation>
    <dataValidation type="list" allowBlank="1" showInputMessage="1" showErrorMessage="1" sqref="S22:S26" xr:uid="{6534911B-DCF0-4EBC-A2DD-3F1CE0CD7472}">
      <formula1>$S$38:$S$43</formula1>
    </dataValidation>
    <dataValidation type="list" allowBlank="1" showInputMessage="1" showErrorMessage="1" sqref="B22:B26" xr:uid="{425BBB0D-DBD1-43C9-A407-7BFDE7B93ADB}">
      <formula1>$B$38:$B$43</formula1>
    </dataValidation>
    <dataValidation type="list" allowBlank="1" showInputMessage="1" showErrorMessage="1" sqref="C22:C26" xr:uid="{C133A671-7E89-4855-8A43-6805D6C75563}">
      <formula1>$C$38:$C$43</formula1>
    </dataValidation>
    <dataValidation type="list" allowBlank="1" showInputMessage="1" showErrorMessage="1" sqref="D22:D26" xr:uid="{049B4754-CE9B-43A3-B75B-039E1C6ED922}">
      <formula1>$D$38:$D$43</formula1>
    </dataValidation>
    <dataValidation type="list" allowBlank="1" showInputMessage="1" showErrorMessage="1" sqref="E22:E26" xr:uid="{18E704C6-A3AA-463F-9689-CF2E89531457}">
      <formula1>$E$38:$E$43</formula1>
    </dataValidation>
    <dataValidation type="list" allowBlank="1" showInputMessage="1" showErrorMessage="1" sqref="F22:F26" xr:uid="{C4DB3634-DCB0-4449-AD1E-E07EBD5AD1D9}">
      <formula1>$F$38:$F$43</formula1>
    </dataValidation>
    <dataValidation type="list" allowBlank="1" showInputMessage="1" showErrorMessage="1" sqref="G22:G26" xr:uid="{A4AE70B8-CB98-43A1-864F-F1CD83CAA0B5}">
      <formula1>$G$38:$G$43</formula1>
    </dataValidation>
    <dataValidation type="list" allowBlank="1" showInputMessage="1" showErrorMessage="1" sqref="H22:H26" xr:uid="{B85BE860-7E3A-4F44-A660-4E99C8DA2089}">
      <formula1>$H$38:$H$43</formula1>
    </dataValidation>
    <dataValidation type="list" allowBlank="1" showInputMessage="1" showErrorMessage="1" sqref="I22:I26" xr:uid="{AF8F14B5-8964-4CD7-9C93-71028EBC5386}">
      <formula1>$I$38:$I$43</formula1>
    </dataValidation>
    <dataValidation type="list" allowBlank="1" showInputMessage="1" showErrorMessage="1" sqref="J22:J26" xr:uid="{3F6B09F6-2ADB-4564-B8EF-6D565E716C73}">
      <formula1>$J$38:$J$43</formula1>
    </dataValidation>
    <dataValidation type="list" allowBlank="1" showInputMessage="1" showErrorMessage="1" sqref="K22:K26" xr:uid="{7047BD4E-2C63-407C-BA46-D9918A5F2EAF}">
      <formula1>$K$38:$K$43</formula1>
    </dataValidation>
    <dataValidation type="list" allowBlank="1" showInputMessage="1" showErrorMessage="1" sqref="L22:L26 N22:N26" xr:uid="{6AC5B9FD-CC68-407E-9054-11928F3E9A47}">
      <formula1>$L$38:$L$43</formula1>
    </dataValidation>
    <dataValidation type="list" allowBlank="1" showInputMessage="1" showErrorMessage="1" sqref="O22:O26" xr:uid="{4FFC1ADE-7E40-4937-A8C5-0746F8C36534}">
      <formula1>$O$38:$O$43</formula1>
    </dataValidation>
    <dataValidation type="list" allowBlank="1" showInputMessage="1" showErrorMessage="1" sqref="P22:P26" xr:uid="{72B95F56-DA70-47F1-A916-0BE23CBB6A4F}">
      <formula1>$P$38:$P$43</formula1>
    </dataValidation>
    <dataValidation type="list" allowBlank="1" showInputMessage="1" showErrorMessage="1" sqref="Q22:Q26" xr:uid="{4D1C8144-1475-4B69-A36A-3B96D2974F86}">
      <formula1>$Q$38:$Q$43</formula1>
    </dataValidation>
    <dataValidation type="list" allowBlank="1" showInputMessage="1" showErrorMessage="1" sqref="U22:U26" xr:uid="{F4475D86-1BA7-4EA5-8FBF-A24D57492FCB}">
      <formula1>$U$38:$U$43</formula1>
    </dataValidation>
    <dataValidation type="list" allowBlank="1" showInputMessage="1" showErrorMessage="1" sqref="M2:N2" xr:uid="{00000000-0002-0000-0100-000010000000}">
      <formula1>$Y$2:$Y$4</formula1>
    </dataValidation>
    <dataValidation type="list" allowBlank="1" showInputMessage="1" showErrorMessage="1" sqref="M22:M26" xr:uid="{1A755562-107E-470B-888F-FDBABE0ABD9D}">
      <formula1>$M$38:$M$43</formula1>
    </dataValidation>
    <dataValidation type="list" allowBlank="1" showInputMessage="1" showErrorMessage="1" sqref="R22:R26" xr:uid="{931033C5-9B4F-4AF3-9AC2-CC8C232971BF}">
      <formula1>$R$38:$R$43</formula1>
    </dataValidation>
    <dataValidation type="list" allowBlank="1" showInputMessage="1" showErrorMessage="1" sqref="T22:T26" xr:uid="{99CD761A-ADC2-4992-96DC-6CB9796E6AE5}">
      <formula1>$T$38:$T$43</formula1>
    </dataValidation>
  </dataValidations>
  <printOptions horizontalCentered="1"/>
  <pageMargins left="0.39370078740157483" right="0.39370078740157483" top="0.78740157480314965" bottom="0.78740157480314965" header="0.59055118110236227" footer="0.59055118110236227"/>
  <pageSetup paperSize="9" scale="4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2F8EF-38C9-4030-861B-B5CCF551677F}">
  <sheetPr>
    <tabColor rgb="FF92D050"/>
    <pageSetUpPr fitToPage="1"/>
  </sheetPr>
  <dimension ref="A1:U29"/>
  <sheetViews>
    <sheetView view="pageBreakPreview" zoomScale="75" zoomScaleNormal="100" zoomScaleSheetLayoutView="75" workbookViewId="0">
      <selection activeCell="F8" sqref="F8"/>
    </sheetView>
  </sheetViews>
  <sheetFormatPr defaultRowHeight="13.5"/>
  <cols>
    <col min="1" max="1" width="5" style="2" customWidth="1"/>
    <col min="2" max="2" width="20.5" style="2" customWidth="1"/>
    <col min="3" max="3" width="13.625" style="2" customWidth="1"/>
    <col min="4" max="6" width="30.625" style="2" customWidth="1"/>
    <col min="7" max="7" width="15.625" style="2" customWidth="1"/>
    <col min="8" max="8" width="10.625" style="2" customWidth="1"/>
    <col min="9" max="10" width="8.625" style="2" customWidth="1"/>
    <col min="11" max="11" width="15.625" style="2" customWidth="1"/>
    <col min="12" max="12" width="10.625" style="2" customWidth="1"/>
    <col min="13" max="13" width="15.625" style="2" customWidth="1"/>
    <col min="14" max="14" width="10.625" style="2" customWidth="1"/>
    <col min="15" max="15" width="4.625" style="2" customWidth="1"/>
    <col min="16" max="16" width="9" style="2"/>
    <col min="17" max="17" width="10.625" style="2" customWidth="1"/>
    <col min="18" max="18" width="20.625" style="2" customWidth="1"/>
    <col min="19" max="16384" width="9" style="2"/>
  </cols>
  <sheetData>
    <row r="1" spans="1:21" ht="30" customHeight="1">
      <c r="A1" s="48"/>
      <c r="B1" s="175" t="s">
        <v>54</v>
      </c>
      <c r="C1" s="48"/>
      <c r="D1" s="48"/>
      <c r="E1" s="48"/>
      <c r="F1" s="175" t="s">
        <v>102</v>
      </c>
      <c r="G1" s="48"/>
      <c r="H1" s="48"/>
      <c r="I1" s="48"/>
      <c r="J1" s="48"/>
      <c r="K1" s="48"/>
      <c r="L1" s="48"/>
      <c r="M1" s="48"/>
      <c r="N1" s="48"/>
      <c r="O1" s="48"/>
      <c r="P1" s="339" t="s">
        <v>95</v>
      </c>
      <c r="Q1" s="339"/>
      <c r="R1" s="78"/>
    </row>
    <row r="2" spans="1:21" ht="12" customHeight="1" thickBot="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1" ht="30" customHeight="1">
      <c r="A3" s="48"/>
      <c r="B3" s="340" t="s">
        <v>0</v>
      </c>
      <c r="C3" s="200" t="s">
        <v>1</v>
      </c>
      <c r="D3" s="202" t="s">
        <v>56</v>
      </c>
      <c r="E3" s="202" t="s">
        <v>57</v>
      </c>
      <c r="F3" s="202" t="s">
        <v>58</v>
      </c>
      <c r="G3" s="214" t="s">
        <v>55</v>
      </c>
      <c r="H3" s="206" t="s">
        <v>3</v>
      </c>
      <c r="I3" s="206" t="s">
        <v>85</v>
      </c>
      <c r="J3" s="206" t="s">
        <v>86</v>
      </c>
      <c r="K3" s="208" t="s">
        <v>6</v>
      </c>
      <c r="L3" s="209"/>
      <c r="M3" s="208" t="s">
        <v>8</v>
      </c>
      <c r="N3" s="210"/>
      <c r="O3" s="210"/>
      <c r="P3" s="210"/>
      <c r="Q3" s="211"/>
      <c r="R3" s="204" t="s">
        <v>53</v>
      </c>
      <c r="S3" s="49"/>
      <c r="T3" s="49"/>
      <c r="U3" s="49"/>
    </row>
    <row r="4" spans="1:21" ht="33" customHeight="1">
      <c r="A4" s="48"/>
      <c r="B4" s="341"/>
      <c r="C4" s="201"/>
      <c r="D4" s="203"/>
      <c r="E4" s="203"/>
      <c r="F4" s="203"/>
      <c r="G4" s="215"/>
      <c r="H4" s="207"/>
      <c r="I4" s="207"/>
      <c r="J4" s="207"/>
      <c r="K4" s="25" t="s">
        <v>59</v>
      </c>
      <c r="L4" s="24" t="s">
        <v>7</v>
      </c>
      <c r="M4" s="25" t="s">
        <v>60</v>
      </c>
      <c r="N4" s="24" t="s">
        <v>9</v>
      </c>
      <c r="O4" s="212" t="s">
        <v>10</v>
      </c>
      <c r="P4" s="213"/>
      <c r="Q4" s="40" t="s">
        <v>11</v>
      </c>
      <c r="R4" s="205"/>
      <c r="S4" s="49"/>
      <c r="T4" s="49"/>
      <c r="U4" s="49"/>
    </row>
    <row r="5" spans="1:21" ht="1.5" customHeight="1">
      <c r="A5" s="48"/>
      <c r="B5" s="46"/>
      <c r="C5" s="47"/>
      <c r="D5" s="47"/>
      <c r="E5" s="47"/>
      <c r="F5" s="47"/>
      <c r="G5" s="44"/>
      <c r="H5" s="45"/>
      <c r="I5" s="45"/>
      <c r="J5" s="41"/>
      <c r="K5" s="41"/>
      <c r="L5" s="43"/>
      <c r="M5" s="41"/>
      <c r="N5" s="26"/>
      <c r="O5" s="26"/>
      <c r="P5" s="26"/>
      <c r="Q5" s="42"/>
      <c r="R5" s="39"/>
      <c r="S5" s="49"/>
      <c r="T5" s="49"/>
      <c r="U5" s="49"/>
    </row>
    <row r="6" spans="1:21" ht="42" customHeight="1">
      <c r="B6" s="344" t="s">
        <v>106</v>
      </c>
      <c r="C6" s="30" t="s">
        <v>13</v>
      </c>
      <c r="D6" s="179" t="s">
        <v>2</v>
      </c>
      <c r="E6" s="179" t="s">
        <v>14</v>
      </c>
      <c r="F6" s="179" t="s">
        <v>100</v>
      </c>
      <c r="G6" s="76">
        <v>100100000</v>
      </c>
      <c r="H6" s="180" t="s">
        <v>4</v>
      </c>
      <c r="I6" s="76">
        <v>10</v>
      </c>
      <c r="J6" s="76">
        <v>6</v>
      </c>
      <c r="K6" s="76">
        <v>89960200</v>
      </c>
      <c r="L6" s="181">
        <f>IF(K6="","",ROUND(K6/G6,3))</f>
        <v>0.89900000000000002</v>
      </c>
      <c r="M6" s="32">
        <v>93500000</v>
      </c>
      <c r="N6" s="181">
        <f>IF(M6="","",ROUND(M6/G6,3))</f>
        <v>0.93400000000000005</v>
      </c>
      <c r="O6" s="187">
        <v>2</v>
      </c>
      <c r="P6" s="188" t="str">
        <f t="shared" ref="P6:P24" si="0">IF(O6="","",IF(O6=1,"最低価格","逆転入札"))</f>
        <v>逆転入札</v>
      </c>
      <c r="Q6" s="182">
        <v>1</v>
      </c>
      <c r="R6" s="27"/>
      <c r="S6" s="49"/>
      <c r="T6" s="49"/>
      <c r="U6" s="49"/>
    </row>
    <row r="7" spans="1:21" ht="42" customHeight="1">
      <c r="B7" s="344" t="s">
        <v>107</v>
      </c>
      <c r="C7" s="30" t="s">
        <v>13</v>
      </c>
      <c r="D7" s="179" t="s">
        <v>12</v>
      </c>
      <c r="E7" s="179" t="s">
        <v>15</v>
      </c>
      <c r="F7" s="179" t="s">
        <v>99</v>
      </c>
      <c r="G7" s="76">
        <v>29920000</v>
      </c>
      <c r="H7" s="180" t="s">
        <v>5</v>
      </c>
      <c r="I7" s="76">
        <v>5</v>
      </c>
      <c r="J7" s="76">
        <v>5</v>
      </c>
      <c r="K7" s="76">
        <v>27549500</v>
      </c>
      <c r="L7" s="181">
        <f t="shared" ref="L7:L24" si="1">IF(K7="","",ROUND(K7/G7,3))</f>
        <v>0.92100000000000004</v>
      </c>
      <c r="M7" s="32">
        <v>27600000</v>
      </c>
      <c r="N7" s="181">
        <f t="shared" ref="N7:N23" si="2">IF(M7="","",ROUND(M7/G7,3))</f>
        <v>0.92200000000000004</v>
      </c>
      <c r="O7" s="187">
        <v>1</v>
      </c>
      <c r="P7" s="188" t="str">
        <f t="shared" si="0"/>
        <v>最低価格</v>
      </c>
      <c r="Q7" s="182">
        <v>3</v>
      </c>
      <c r="R7" s="28"/>
    </row>
    <row r="8" spans="1:21" ht="42" customHeight="1">
      <c r="B8" s="29" t="s">
        <v>108</v>
      </c>
      <c r="C8" s="30" t="s">
        <v>13</v>
      </c>
      <c r="D8" s="31" t="s">
        <v>96</v>
      </c>
      <c r="E8" s="31" t="s">
        <v>97</v>
      </c>
      <c r="F8" s="179" t="s">
        <v>98</v>
      </c>
      <c r="G8" s="76">
        <v>50050000</v>
      </c>
      <c r="H8" s="180" t="s">
        <v>5</v>
      </c>
      <c r="I8" s="76">
        <v>8</v>
      </c>
      <c r="J8" s="76">
        <v>7</v>
      </c>
      <c r="K8" s="76">
        <v>44865700</v>
      </c>
      <c r="L8" s="181">
        <f t="shared" si="1"/>
        <v>0.89600000000000002</v>
      </c>
      <c r="M8" s="32">
        <v>47520000</v>
      </c>
      <c r="N8" s="181">
        <f t="shared" si="2"/>
        <v>0.94899999999999995</v>
      </c>
      <c r="O8" s="187">
        <v>1</v>
      </c>
      <c r="P8" s="188" t="str">
        <f t="shared" si="0"/>
        <v>最低価格</v>
      </c>
      <c r="Q8" s="182">
        <v>2</v>
      </c>
      <c r="R8" s="33"/>
    </row>
    <row r="9" spans="1:21" ht="42" customHeight="1">
      <c r="B9" s="29"/>
      <c r="C9" s="30"/>
      <c r="D9" s="31"/>
      <c r="E9" s="31"/>
      <c r="F9" s="179"/>
      <c r="G9" s="76"/>
      <c r="H9" s="180"/>
      <c r="I9" s="76"/>
      <c r="J9" s="76"/>
      <c r="K9" s="76"/>
      <c r="L9" s="181" t="str">
        <f t="shared" si="1"/>
        <v/>
      </c>
      <c r="M9" s="32"/>
      <c r="N9" s="181" t="str">
        <f t="shared" si="2"/>
        <v/>
      </c>
      <c r="O9" s="189"/>
      <c r="P9" s="188" t="str">
        <f t="shared" si="0"/>
        <v/>
      </c>
      <c r="Q9" s="182"/>
      <c r="R9" s="33"/>
    </row>
    <row r="10" spans="1:21" ht="42" customHeight="1">
      <c r="B10" s="29"/>
      <c r="C10" s="30"/>
      <c r="D10" s="31"/>
      <c r="E10" s="31"/>
      <c r="F10" s="179"/>
      <c r="G10" s="76"/>
      <c r="H10" s="180"/>
      <c r="I10" s="76"/>
      <c r="J10" s="76"/>
      <c r="K10" s="76"/>
      <c r="L10" s="181" t="str">
        <f t="shared" si="1"/>
        <v/>
      </c>
      <c r="M10" s="32"/>
      <c r="N10" s="181" t="str">
        <f t="shared" si="2"/>
        <v/>
      </c>
      <c r="O10" s="189"/>
      <c r="P10" s="188" t="str">
        <f t="shared" si="0"/>
        <v/>
      </c>
      <c r="Q10" s="182"/>
      <c r="R10" s="33"/>
    </row>
    <row r="11" spans="1:21" ht="42" customHeight="1">
      <c r="B11" s="29"/>
      <c r="C11" s="30"/>
      <c r="D11" s="31"/>
      <c r="E11" s="31"/>
      <c r="F11" s="179"/>
      <c r="G11" s="76"/>
      <c r="H11" s="180"/>
      <c r="I11" s="76"/>
      <c r="J11" s="76"/>
      <c r="K11" s="76"/>
      <c r="L11" s="181" t="str">
        <f t="shared" si="1"/>
        <v/>
      </c>
      <c r="M11" s="32"/>
      <c r="N11" s="181" t="str">
        <f t="shared" si="2"/>
        <v/>
      </c>
      <c r="O11" s="189"/>
      <c r="P11" s="188" t="str">
        <f t="shared" si="0"/>
        <v/>
      </c>
      <c r="Q11" s="182"/>
      <c r="R11" s="33"/>
    </row>
    <row r="12" spans="1:21" ht="42" customHeight="1">
      <c r="B12" s="29"/>
      <c r="C12" s="30"/>
      <c r="D12" s="31"/>
      <c r="E12" s="31"/>
      <c r="F12" s="179"/>
      <c r="G12" s="76"/>
      <c r="H12" s="180"/>
      <c r="I12" s="76"/>
      <c r="J12" s="76"/>
      <c r="K12" s="76"/>
      <c r="L12" s="181" t="str">
        <f t="shared" si="1"/>
        <v/>
      </c>
      <c r="M12" s="32"/>
      <c r="N12" s="181" t="str">
        <f t="shared" si="2"/>
        <v/>
      </c>
      <c r="O12" s="189"/>
      <c r="P12" s="188" t="str">
        <f t="shared" si="0"/>
        <v/>
      </c>
      <c r="Q12" s="182"/>
      <c r="R12" s="33"/>
    </row>
    <row r="13" spans="1:21" ht="42" customHeight="1">
      <c r="B13" s="29"/>
      <c r="C13" s="30"/>
      <c r="D13" s="31"/>
      <c r="E13" s="31"/>
      <c r="F13" s="179"/>
      <c r="G13" s="76"/>
      <c r="H13" s="180"/>
      <c r="I13" s="76"/>
      <c r="J13" s="76"/>
      <c r="K13" s="76"/>
      <c r="L13" s="181" t="str">
        <f t="shared" si="1"/>
        <v/>
      </c>
      <c r="M13" s="32"/>
      <c r="N13" s="181" t="str">
        <f t="shared" si="2"/>
        <v/>
      </c>
      <c r="O13" s="189"/>
      <c r="P13" s="188" t="str">
        <f t="shared" si="0"/>
        <v/>
      </c>
      <c r="Q13" s="182"/>
      <c r="R13" s="33"/>
    </row>
    <row r="14" spans="1:21" ht="42" customHeight="1">
      <c r="B14" s="29"/>
      <c r="C14" s="30"/>
      <c r="D14" s="31"/>
      <c r="E14" s="31"/>
      <c r="F14" s="179"/>
      <c r="G14" s="76"/>
      <c r="H14" s="180"/>
      <c r="I14" s="76"/>
      <c r="J14" s="76"/>
      <c r="K14" s="76"/>
      <c r="L14" s="181" t="str">
        <f t="shared" si="1"/>
        <v/>
      </c>
      <c r="M14" s="32"/>
      <c r="N14" s="181" t="str">
        <f t="shared" si="2"/>
        <v/>
      </c>
      <c r="O14" s="189"/>
      <c r="P14" s="188" t="str">
        <f t="shared" si="0"/>
        <v/>
      </c>
      <c r="Q14" s="182"/>
      <c r="R14" s="33"/>
    </row>
    <row r="15" spans="1:21" ht="42" customHeight="1">
      <c r="B15" s="29"/>
      <c r="C15" s="30"/>
      <c r="D15" s="31"/>
      <c r="E15" s="31"/>
      <c r="F15" s="179"/>
      <c r="G15" s="76"/>
      <c r="H15" s="180"/>
      <c r="I15" s="76"/>
      <c r="J15" s="76"/>
      <c r="K15" s="76"/>
      <c r="L15" s="181" t="str">
        <f t="shared" si="1"/>
        <v/>
      </c>
      <c r="M15" s="32"/>
      <c r="N15" s="181" t="str">
        <f t="shared" si="2"/>
        <v/>
      </c>
      <c r="O15" s="189"/>
      <c r="P15" s="188" t="str">
        <f t="shared" si="0"/>
        <v/>
      </c>
      <c r="Q15" s="182"/>
      <c r="R15" s="33"/>
    </row>
    <row r="16" spans="1:21" ht="42" customHeight="1">
      <c r="B16" s="29"/>
      <c r="C16" s="30"/>
      <c r="D16" s="31"/>
      <c r="E16" s="31"/>
      <c r="F16" s="179"/>
      <c r="G16" s="76"/>
      <c r="H16" s="180"/>
      <c r="I16" s="76"/>
      <c r="J16" s="76"/>
      <c r="K16" s="76"/>
      <c r="L16" s="181" t="str">
        <f t="shared" si="1"/>
        <v/>
      </c>
      <c r="M16" s="32"/>
      <c r="N16" s="181" t="str">
        <f t="shared" si="2"/>
        <v/>
      </c>
      <c r="O16" s="189"/>
      <c r="P16" s="188" t="str">
        <f t="shared" si="0"/>
        <v/>
      </c>
      <c r="Q16" s="182"/>
      <c r="R16" s="33"/>
    </row>
    <row r="17" spans="2:18" ht="42" customHeight="1">
      <c r="B17" s="29"/>
      <c r="C17" s="30"/>
      <c r="D17" s="31"/>
      <c r="E17" s="31"/>
      <c r="F17" s="179"/>
      <c r="G17" s="76"/>
      <c r="H17" s="180"/>
      <c r="I17" s="76"/>
      <c r="J17" s="76"/>
      <c r="K17" s="76"/>
      <c r="L17" s="181" t="str">
        <f t="shared" si="1"/>
        <v/>
      </c>
      <c r="M17" s="32"/>
      <c r="N17" s="181" t="str">
        <f t="shared" si="2"/>
        <v/>
      </c>
      <c r="O17" s="189"/>
      <c r="P17" s="188" t="str">
        <f t="shared" si="0"/>
        <v/>
      </c>
      <c r="Q17" s="182"/>
      <c r="R17" s="33"/>
    </row>
    <row r="18" spans="2:18" ht="42" customHeight="1">
      <c r="B18" s="29"/>
      <c r="C18" s="30"/>
      <c r="D18" s="31"/>
      <c r="E18" s="31"/>
      <c r="F18" s="179"/>
      <c r="G18" s="76"/>
      <c r="H18" s="180"/>
      <c r="I18" s="76"/>
      <c r="J18" s="76"/>
      <c r="K18" s="76"/>
      <c r="L18" s="181" t="str">
        <f t="shared" si="1"/>
        <v/>
      </c>
      <c r="M18" s="32"/>
      <c r="N18" s="181" t="str">
        <f t="shared" si="2"/>
        <v/>
      </c>
      <c r="O18" s="189"/>
      <c r="P18" s="188" t="str">
        <f t="shared" si="0"/>
        <v/>
      </c>
      <c r="Q18" s="182"/>
      <c r="R18" s="33"/>
    </row>
    <row r="19" spans="2:18" ht="42" customHeight="1">
      <c r="B19" s="29"/>
      <c r="C19" s="30"/>
      <c r="D19" s="31"/>
      <c r="E19" s="31"/>
      <c r="F19" s="179"/>
      <c r="G19" s="76"/>
      <c r="H19" s="180"/>
      <c r="I19" s="76"/>
      <c r="J19" s="76"/>
      <c r="K19" s="76"/>
      <c r="L19" s="181" t="str">
        <f t="shared" si="1"/>
        <v/>
      </c>
      <c r="M19" s="32"/>
      <c r="N19" s="181" t="str">
        <f t="shared" si="2"/>
        <v/>
      </c>
      <c r="O19" s="189"/>
      <c r="P19" s="188" t="str">
        <f t="shared" si="0"/>
        <v/>
      </c>
      <c r="Q19" s="182"/>
      <c r="R19" s="33"/>
    </row>
    <row r="20" spans="2:18" ht="42" customHeight="1">
      <c r="B20" s="29"/>
      <c r="C20" s="30"/>
      <c r="D20" s="31"/>
      <c r="E20" s="31"/>
      <c r="F20" s="179"/>
      <c r="G20" s="76"/>
      <c r="H20" s="180"/>
      <c r="I20" s="76"/>
      <c r="J20" s="76"/>
      <c r="K20" s="76"/>
      <c r="L20" s="181" t="str">
        <f t="shared" si="1"/>
        <v/>
      </c>
      <c r="M20" s="32"/>
      <c r="N20" s="181" t="str">
        <f t="shared" si="2"/>
        <v/>
      </c>
      <c r="O20" s="189"/>
      <c r="P20" s="188" t="str">
        <f t="shared" si="0"/>
        <v/>
      </c>
      <c r="Q20" s="182"/>
      <c r="R20" s="33"/>
    </row>
    <row r="21" spans="2:18" ht="42" customHeight="1">
      <c r="B21" s="29"/>
      <c r="C21" s="30"/>
      <c r="D21" s="31"/>
      <c r="E21" s="31"/>
      <c r="F21" s="179"/>
      <c r="G21" s="76"/>
      <c r="H21" s="180"/>
      <c r="I21" s="76"/>
      <c r="J21" s="76"/>
      <c r="K21" s="76"/>
      <c r="L21" s="181" t="str">
        <f t="shared" si="1"/>
        <v/>
      </c>
      <c r="M21" s="32"/>
      <c r="N21" s="181" t="str">
        <f t="shared" si="2"/>
        <v/>
      </c>
      <c r="O21" s="189"/>
      <c r="P21" s="188" t="str">
        <f t="shared" si="0"/>
        <v/>
      </c>
      <c r="Q21" s="182"/>
      <c r="R21" s="33"/>
    </row>
    <row r="22" spans="2:18" ht="42" customHeight="1">
      <c r="B22" s="29"/>
      <c r="C22" s="30"/>
      <c r="D22" s="31"/>
      <c r="E22" s="31"/>
      <c r="F22" s="179"/>
      <c r="G22" s="76"/>
      <c r="H22" s="180"/>
      <c r="I22" s="76"/>
      <c r="J22" s="76"/>
      <c r="K22" s="76"/>
      <c r="L22" s="181" t="str">
        <f t="shared" si="1"/>
        <v/>
      </c>
      <c r="M22" s="32"/>
      <c r="N22" s="181" t="str">
        <f t="shared" si="2"/>
        <v/>
      </c>
      <c r="O22" s="189"/>
      <c r="P22" s="188" t="str">
        <f t="shared" si="0"/>
        <v/>
      </c>
      <c r="Q22" s="182"/>
      <c r="R22" s="33"/>
    </row>
    <row r="23" spans="2:18" ht="42" customHeight="1">
      <c r="B23" s="29"/>
      <c r="C23" s="30"/>
      <c r="D23" s="31"/>
      <c r="E23" s="31"/>
      <c r="F23" s="179"/>
      <c r="G23" s="76"/>
      <c r="H23" s="180"/>
      <c r="I23" s="76"/>
      <c r="J23" s="76"/>
      <c r="K23" s="76"/>
      <c r="L23" s="181" t="str">
        <f t="shared" si="1"/>
        <v/>
      </c>
      <c r="M23" s="32"/>
      <c r="N23" s="181" t="str">
        <f t="shared" si="2"/>
        <v/>
      </c>
      <c r="O23" s="189"/>
      <c r="P23" s="188" t="str">
        <f t="shared" si="0"/>
        <v/>
      </c>
      <c r="Q23" s="182"/>
      <c r="R23" s="33"/>
    </row>
    <row r="24" spans="2:18" ht="42" customHeight="1" thickBot="1">
      <c r="B24" s="34"/>
      <c r="C24" s="35"/>
      <c r="D24" s="36"/>
      <c r="E24" s="36"/>
      <c r="F24" s="183"/>
      <c r="G24" s="37"/>
      <c r="H24" s="184"/>
      <c r="I24" s="77"/>
      <c r="J24" s="77"/>
      <c r="K24" s="77"/>
      <c r="L24" s="185" t="str">
        <f t="shared" si="1"/>
        <v/>
      </c>
      <c r="M24" s="37"/>
      <c r="N24" s="185" t="str">
        <f>IF(M24="","",ROUND(M24/G24,3))</f>
        <v/>
      </c>
      <c r="O24" s="190"/>
      <c r="P24" s="191" t="str">
        <f t="shared" si="0"/>
        <v/>
      </c>
      <c r="Q24" s="186"/>
      <c r="R24" s="38"/>
    </row>
    <row r="25" spans="2:18" ht="26.25" customHeight="1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</row>
    <row r="28" spans="2:18">
      <c r="H28" s="49" t="s">
        <v>4</v>
      </c>
    </row>
    <row r="29" spans="2:18">
      <c r="H29" s="49" t="s">
        <v>5</v>
      </c>
    </row>
  </sheetData>
  <mergeCells count="14">
    <mergeCell ref="P1:Q1"/>
    <mergeCell ref="R3:R4"/>
    <mergeCell ref="O4:P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M3:Q3"/>
  </mergeCells>
  <phoneticPr fontId="2"/>
  <conditionalFormatting sqref="H6:H24">
    <cfRule type="cellIs" dxfId="1" priority="2" stopIfTrue="1" operator="equal">
      <formula>"有"</formula>
    </cfRule>
  </conditionalFormatting>
  <conditionalFormatting sqref="P6:P24">
    <cfRule type="cellIs" dxfId="0" priority="1" operator="equal">
      <formula>"逆転入札"</formula>
    </cfRule>
  </conditionalFormatting>
  <dataValidations count="1">
    <dataValidation type="list" allowBlank="1" showInputMessage="1" showErrorMessage="1" sqref="H6:H24" xr:uid="{A05DE532-BA0D-4330-AA8E-518FC8678FFF}">
      <formula1>$H$28:$H$29</formula1>
    </dataValidation>
  </dataValidations>
  <printOptions horizontalCentered="1"/>
  <pageMargins left="0.39370078740157483" right="0.39370078740157483" top="0.78740157480314965" bottom="0.78740157480314965" header="0.51181102362204722" footer="0.39370078740157483"/>
  <pageSetup paperSize="9" scale="57" fitToHeight="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AC1E-DD67-491B-95E9-E7D63B62A92B}">
  <sheetPr>
    <tabColor indexed="51"/>
    <pageSetUpPr fitToPage="1"/>
  </sheetPr>
  <dimension ref="A1:Z45"/>
  <sheetViews>
    <sheetView view="pageBreakPreview" zoomScale="75" zoomScaleNormal="75" zoomScaleSheetLayoutView="75" workbookViewId="0">
      <selection activeCell="R8" sqref="R8"/>
    </sheetView>
  </sheetViews>
  <sheetFormatPr defaultRowHeight="13.5"/>
  <cols>
    <col min="1" max="1" width="17.25" style="2" bestFit="1" customWidth="1"/>
    <col min="2" max="22" width="12.625" style="2" customWidth="1"/>
    <col min="23" max="23" width="14.625" style="2" customWidth="1"/>
    <col min="24" max="33" width="15.625" style="2" customWidth="1"/>
    <col min="34" max="16384" width="9" style="2"/>
  </cols>
  <sheetData>
    <row r="1" spans="1:26" ht="24" customHeight="1">
      <c r="A1" s="174"/>
      <c r="B1" s="174"/>
      <c r="V1" s="216" t="s">
        <v>87</v>
      </c>
      <c r="W1" s="216"/>
      <c r="X1" s="3"/>
    </row>
    <row r="2" spans="1:26" ht="30" customHeight="1">
      <c r="A2" s="174"/>
      <c r="B2" s="174"/>
      <c r="E2" s="228" t="s">
        <v>19</v>
      </c>
      <c r="F2" s="229"/>
      <c r="G2" s="229"/>
      <c r="H2" s="229"/>
      <c r="I2" s="229"/>
      <c r="J2" s="229"/>
      <c r="K2" s="229"/>
      <c r="L2" s="229"/>
      <c r="M2" s="235" t="s">
        <v>49</v>
      </c>
      <c r="N2" s="235"/>
      <c r="O2" s="6"/>
      <c r="Y2" s="7" t="s">
        <v>49</v>
      </c>
      <c r="Z2" s="6"/>
    </row>
    <row r="3" spans="1:26" ht="18" customHeight="1" thickBot="1">
      <c r="A3" s="5"/>
      <c r="S3" s="6"/>
      <c r="T3" s="6"/>
      <c r="U3" s="6"/>
      <c r="V3" s="6"/>
      <c r="W3" s="6"/>
      <c r="X3" s="6"/>
      <c r="Y3" s="7" t="s">
        <v>50</v>
      </c>
      <c r="Z3" s="6"/>
    </row>
    <row r="4" spans="1:26" ht="33" customHeight="1" thickBot="1">
      <c r="A4" s="51" t="s">
        <v>20</v>
      </c>
      <c r="B4" s="52" t="s">
        <v>0</v>
      </c>
      <c r="C4" s="230" t="s">
        <v>21</v>
      </c>
      <c r="D4" s="231"/>
      <c r="E4" s="231"/>
      <c r="F4" s="230" t="s">
        <v>22</v>
      </c>
      <c r="G4" s="231"/>
      <c r="H4" s="232"/>
      <c r="I4" s="230" t="s">
        <v>23</v>
      </c>
      <c r="J4" s="231"/>
      <c r="K4" s="232"/>
      <c r="L4" s="233" t="s">
        <v>84</v>
      </c>
      <c r="M4" s="234"/>
      <c r="N4" s="22"/>
      <c r="O4" s="241" t="s">
        <v>61</v>
      </c>
      <c r="P4" s="234"/>
      <c r="Q4" s="6"/>
      <c r="R4" s="272" t="s">
        <v>24</v>
      </c>
      <c r="S4" s="273"/>
      <c r="T4" s="196"/>
      <c r="U4" s="8"/>
      <c r="V4" s="8"/>
      <c r="W4" s="8"/>
      <c r="X4" s="8"/>
      <c r="Y4" s="7" t="s">
        <v>51</v>
      </c>
    </row>
    <row r="5" spans="1:26" ht="30" customHeight="1">
      <c r="A5" s="309" t="s">
        <v>91</v>
      </c>
      <c r="B5" s="312" t="s">
        <v>109</v>
      </c>
      <c r="C5" s="263" t="s">
        <v>92</v>
      </c>
      <c r="D5" s="264"/>
      <c r="E5" s="265"/>
      <c r="F5" s="263" t="s">
        <v>93</v>
      </c>
      <c r="G5" s="264"/>
      <c r="H5" s="265"/>
      <c r="I5" s="263" t="s">
        <v>94</v>
      </c>
      <c r="J5" s="264"/>
      <c r="K5" s="265"/>
      <c r="L5" s="246">
        <v>145000000</v>
      </c>
      <c r="M5" s="243"/>
      <c r="N5" s="23"/>
      <c r="O5" s="242">
        <v>116435000</v>
      </c>
      <c r="P5" s="243"/>
      <c r="R5" s="274">
        <v>46174</v>
      </c>
      <c r="S5" s="275"/>
      <c r="T5" s="197"/>
    </row>
    <row r="6" spans="1:26" ht="30" customHeight="1">
      <c r="A6" s="310"/>
      <c r="B6" s="313"/>
      <c r="C6" s="263"/>
      <c r="D6" s="264"/>
      <c r="E6" s="265"/>
      <c r="F6" s="263"/>
      <c r="G6" s="264"/>
      <c r="H6" s="265"/>
      <c r="I6" s="263"/>
      <c r="J6" s="264"/>
      <c r="K6" s="265"/>
      <c r="L6" s="246"/>
      <c r="M6" s="243"/>
      <c r="N6" s="23"/>
      <c r="O6" s="242"/>
      <c r="P6" s="243"/>
      <c r="R6" s="274"/>
      <c r="S6" s="275"/>
      <c r="T6" s="197"/>
    </row>
    <row r="7" spans="1:26" ht="30" customHeight="1" thickBot="1">
      <c r="A7" s="311"/>
      <c r="B7" s="314"/>
      <c r="C7" s="266"/>
      <c r="D7" s="267"/>
      <c r="E7" s="268"/>
      <c r="F7" s="266"/>
      <c r="G7" s="267"/>
      <c r="H7" s="268"/>
      <c r="I7" s="266"/>
      <c r="J7" s="267"/>
      <c r="K7" s="268"/>
      <c r="L7" s="247"/>
      <c r="M7" s="245"/>
      <c r="N7" s="23"/>
      <c r="O7" s="244"/>
      <c r="P7" s="245"/>
      <c r="R7" s="276"/>
      <c r="S7" s="277"/>
      <c r="T7" s="197"/>
    </row>
    <row r="8" spans="1:26" ht="18" customHeight="1"/>
    <row r="9" spans="1:26" ht="30" customHeight="1" thickBot="1">
      <c r="A9" s="9" t="s">
        <v>25</v>
      </c>
      <c r="U9" s="252"/>
      <c r="V9" s="279"/>
    </row>
    <row r="10" spans="1:26" ht="30" customHeight="1">
      <c r="A10" s="304" t="s">
        <v>26</v>
      </c>
      <c r="B10" s="318" t="s">
        <v>90</v>
      </c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319"/>
      <c r="O10" s="319"/>
      <c r="P10" s="319"/>
      <c r="Q10" s="319"/>
      <c r="R10" s="319"/>
      <c r="S10" s="319"/>
      <c r="T10" s="319"/>
      <c r="U10" s="319"/>
      <c r="V10" s="320"/>
      <c r="W10" s="236" t="s">
        <v>71</v>
      </c>
      <c r="X10" s="10"/>
    </row>
    <row r="11" spans="1:26" ht="30" customHeight="1">
      <c r="A11" s="307"/>
      <c r="B11" s="315" t="s">
        <v>27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7"/>
      <c r="V11" s="285" t="s">
        <v>28</v>
      </c>
      <c r="W11" s="237"/>
    </row>
    <row r="12" spans="1:26" ht="30" customHeight="1">
      <c r="A12" s="307"/>
      <c r="B12" s="219" t="s">
        <v>29</v>
      </c>
      <c r="C12" s="221"/>
      <c r="D12" s="221"/>
      <c r="E12" s="222"/>
      <c r="F12" s="253" t="s">
        <v>30</v>
      </c>
      <c r="G12" s="254"/>
      <c r="H12" s="254"/>
      <c r="I12" s="254"/>
      <c r="J12" s="255"/>
      <c r="K12" s="321" t="s">
        <v>18</v>
      </c>
      <c r="L12" s="322"/>
      <c r="M12" s="322"/>
      <c r="N12" s="323"/>
      <c r="O12" s="223" t="s">
        <v>31</v>
      </c>
      <c r="P12" s="224"/>
      <c r="Q12" s="224"/>
      <c r="R12" s="224"/>
      <c r="S12" s="224"/>
      <c r="T12" s="224"/>
      <c r="U12" s="225"/>
      <c r="V12" s="286"/>
      <c r="W12" s="237"/>
    </row>
    <row r="13" spans="1:26" ht="30" customHeight="1">
      <c r="A13" s="307"/>
      <c r="B13" s="219" t="s">
        <v>32</v>
      </c>
      <c r="C13" s="220"/>
      <c r="D13" s="59" t="s">
        <v>33</v>
      </c>
      <c r="E13" s="256" t="s">
        <v>34</v>
      </c>
      <c r="F13" s="258" t="s">
        <v>62</v>
      </c>
      <c r="G13" s="248" t="s">
        <v>63</v>
      </c>
      <c r="H13" s="250" t="s">
        <v>35</v>
      </c>
      <c r="I13" s="248" t="s">
        <v>67</v>
      </c>
      <c r="J13" s="326" t="s">
        <v>68</v>
      </c>
      <c r="K13" s="324" t="s">
        <v>63</v>
      </c>
      <c r="L13" s="335" t="s">
        <v>36</v>
      </c>
      <c r="M13" s="328" t="s">
        <v>83</v>
      </c>
      <c r="N13" s="337" t="s">
        <v>69</v>
      </c>
      <c r="O13" s="333" t="s">
        <v>37</v>
      </c>
      <c r="P13" s="217" t="s">
        <v>64</v>
      </c>
      <c r="Q13" s="226" t="s">
        <v>88</v>
      </c>
      <c r="R13" s="217" t="s">
        <v>89</v>
      </c>
      <c r="S13" s="217" t="s">
        <v>104</v>
      </c>
      <c r="T13" s="217" t="s">
        <v>105</v>
      </c>
      <c r="U13" s="288" t="s">
        <v>70</v>
      </c>
      <c r="V13" s="286"/>
      <c r="W13" s="237"/>
    </row>
    <row r="14" spans="1:26" ht="30" customHeight="1" thickBot="1">
      <c r="A14" s="308"/>
      <c r="B14" s="60" t="s">
        <v>38</v>
      </c>
      <c r="C14" s="60" t="s">
        <v>39</v>
      </c>
      <c r="D14" s="60" t="s">
        <v>40</v>
      </c>
      <c r="E14" s="257"/>
      <c r="F14" s="259"/>
      <c r="G14" s="249"/>
      <c r="H14" s="251"/>
      <c r="I14" s="249"/>
      <c r="J14" s="327"/>
      <c r="K14" s="325"/>
      <c r="L14" s="336"/>
      <c r="M14" s="336"/>
      <c r="N14" s="338"/>
      <c r="O14" s="334"/>
      <c r="P14" s="218"/>
      <c r="Q14" s="227"/>
      <c r="R14" s="218"/>
      <c r="S14" s="218"/>
      <c r="T14" s="218"/>
      <c r="U14" s="289"/>
      <c r="V14" s="287"/>
      <c r="W14" s="238"/>
    </row>
    <row r="15" spans="1:26" ht="30" customHeight="1" thickBot="1">
      <c r="A15" s="128">
        <v>100</v>
      </c>
      <c r="B15" s="129">
        <f t="shared" ref="B15:Q15" si="0">B38</f>
        <v>2</v>
      </c>
      <c r="C15" s="129">
        <f t="shared" si="0"/>
        <v>0.5</v>
      </c>
      <c r="D15" s="129">
        <f t="shared" si="0"/>
        <v>1.5</v>
      </c>
      <c r="E15" s="130">
        <f t="shared" si="0"/>
        <v>5</v>
      </c>
      <c r="F15" s="131">
        <f t="shared" si="0"/>
        <v>2</v>
      </c>
      <c r="G15" s="132">
        <f t="shared" si="0"/>
        <v>2</v>
      </c>
      <c r="H15" s="132">
        <f t="shared" si="0"/>
        <v>1</v>
      </c>
      <c r="I15" s="132">
        <f t="shared" si="0"/>
        <v>0.5</v>
      </c>
      <c r="J15" s="133">
        <f t="shared" si="0"/>
        <v>0.5</v>
      </c>
      <c r="K15" s="134">
        <f t="shared" si="0"/>
        <v>1.5</v>
      </c>
      <c r="L15" s="135">
        <f t="shared" si="0"/>
        <v>1</v>
      </c>
      <c r="M15" s="135">
        <f t="shared" si="0"/>
        <v>0.5</v>
      </c>
      <c r="N15" s="136">
        <f t="shared" si="0"/>
        <v>1</v>
      </c>
      <c r="O15" s="137">
        <f t="shared" si="0"/>
        <v>2</v>
      </c>
      <c r="P15" s="138">
        <f t="shared" si="0"/>
        <v>1</v>
      </c>
      <c r="Q15" s="138">
        <f t="shared" si="0"/>
        <v>1</v>
      </c>
      <c r="R15" s="138">
        <v>1</v>
      </c>
      <c r="S15" s="89">
        <f t="shared" ref="S15:U15" si="1">S38</f>
        <v>1</v>
      </c>
      <c r="T15" s="89">
        <f t="shared" si="1"/>
        <v>0</v>
      </c>
      <c r="U15" s="89">
        <f t="shared" si="1"/>
        <v>0</v>
      </c>
      <c r="V15" s="139">
        <f>SUM(B15:U15)</f>
        <v>25</v>
      </c>
      <c r="W15" s="140">
        <f>A15+V15</f>
        <v>125</v>
      </c>
    </row>
    <row r="16" spans="1:26" ht="18" customHeight="1"/>
    <row r="17" spans="1:23" ht="30" customHeight="1" thickBot="1">
      <c r="A17" s="9" t="s">
        <v>17</v>
      </c>
      <c r="V17" s="11"/>
      <c r="W17" s="12"/>
    </row>
    <row r="18" spans="1:23" ht="30" customHeight="1">
      <c r="A18" s="304" t="s">
        <v>41</v>
      </c>
      <c r="B18" s="318" t="s">
        <v>42</v>
      </c>
      <c r="C18" s="319"/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20"/>
      <c r="V18" s="282" t="s">
        <v>66</v>
      </c>
      <c r="W18" s="13"/>
    </row>
    <row r="19" spans="1:23" ht="30" customHeight="1">
      <c r="A19" s="305"/>
      <c r="B19" s="219" t="s">
        <v>29</v>
      </c>
      <c r="C19" s="221"/>
      <c r="D19" s="221"/>
      <c r="E19" s="222"/>
      <c r="F19" s="253" t="str">
        <f>F12</f>
        <v>企　業　能　力</v>
      </c>
      <c r="G19" s="254"/>
      <c r="H19" s="254"/>
      <c r="I19" s="254"/>
      <c r="J19" s="255"/>
      <c r="K19" s="321" t="s">
        <v>18</v>
      </c>
      <c r="L19" s="322"/>
      <c r="M19" s="322"/>
      <c r="N19" s="323"/>
      <c r="O19" s="223" t="s">
        <v>31</v>
      </c>
      <c r="P19" s="224"/>
      <c r="Q19" s="224"/>
      <c r="R19" s="224"/>
      <c r="S19" s="224"/>
      <c r="T19" s="224"/>
      <c r="U19" s="225"/>
      <c r="V19" s="283"/>
      <c r="W19" s="6"/>
    </row>
    <row r="20" spans="1:23" ht="30" customHeight="1">
      <c r="A20" s="305"/>
      <c r="B20" s="219" t="str">
        <f>B13</f>
        <v>工　程　管　理</v>
      </c>
      <c r="C20" s="220"/>
      <c r="D20" s="59" t="str">
        <f>D13</f>
        <v>品質管理</v>
      </c>
      <c r="E20" s="256" t="str">
        <f>E13</f>
        <v>技術的所見</v>
      </c>
      <c r="F20" s="258" t="str">
        <f>F13</f>
        <v>工事成績
評定点</v>
      </c>
      <c r="G20" s="248" t="str">
        <f t="shared" ref="G20:J20" si="2">G13</f>
        <v>同種工事
施工実績</v>
      </c>
      <c r="H20" s="248" t="str">
        <f t="shared" si="2"/>
        <v>スタッフ数</v>
      </c>
      <c r="I20" s="248" t="str">
        <f t="shared" si="2"/>
        <v>優良工事
施工者
表彰歴</v>
      </c>
      <c r="J20" s="326" t="str">
        <f t="shared" si="2"/>
        <v>機械保有
状況</v>
      </c>
      <c r="K20" s="324" t="str">
        <f>K13</f>
        <v>同種工事
施工実績</v>
      </c>
      <c r="L20" s="328" t="str">
        <f t="shared" ref="L20:M20" si="3">L13</f>
        <v>保有資格</v>
      </c>
      <c r="M20" s="328" t="str">
        <f t="shared" si="3"/>
        <v>継続教育
(CPD)の
取組状況</v>
      </c>
      <c r="N20" s="330" t="str">
        <f>N13</f>
        <v>※
 オリジナル
　　項目</v>
      </c>
      <c r="O20" s="333" t="str">
        <f>O13</f>
        <v>営業拠点</v>
      </c>
      <c r="P20" s="217" t="str">
        <f t="shared" ref="P20:S20" si="4">P13</f>
        <v>災害協定
参加等</v>
      </c>
      <c r="Q20" s="226" t="str">
        <f t="shared" si="4"/>
        <v>ボランティア
活動</v>
      </c>
      <c r="R20" s="217" t="str">
        <f t="shared" si="4"/>
        <v>消防団活動
支援</v>
      </c>
      <c r="S20" s="217" t="str">
        <f t="shared" si="4"/>
        <v>除雪等作業</v>
      </c>
      <c r="T20" s="217" t="str">
        <f t="shared" ref="T20:U20" si="5">T13</f>
        <v>地域内企業
の
活用率</v>
      </c>
      <c r="U20" s="342" t="str">
        <f t="shared" si="5"/>
        <v>※
 オリジナル
　　項目</v>
      </c>
      <c r="V20" s="283"/>
      <c r="W20" s="6"/>
    </row>
    <row r="21" spans="1:23" ht="30" customHeight="1" thickBot="1">
      <c r="A21" s="306"/>
      <c r="B21" s="60" t="str">
        <f>B14</f>
        <v>安全対策</v>
      </c>
      <c r="C21" s="60" t="str">
        <f t="shared" ref="C21:D21" si="6">C14</f>
        <v>主要資材</v>
      </c>
      <c r="D21" s="60" t="str">
        <f t="shared" si="6"/>
        <v>環境配慮</v>
      </c>
      <c r="E21" s="257"/>
      <c r="F21" s="259"/>
      <c r="G21" s="249"/>
      <c r="H21" s="249"/>
      <c r="I21" s="249"/>
      <c r="J21" s="332"/>
      <c r="K21" s="325"/>
      <c r="L21" s="329"/>
      <c r="M21" s="329"/>
      <c r="N21" s="331"/>
      <c r="O21" s="334"/>
      <c r="P21" s="218"/>
      <c r="Q21" s="227"/>
      <c r="R21" s="218"/>
      <c r="S21" s="218"/>
      <c r="T21" s="218"/>
      <c r="U21" s="343"/>
      <c r="V21" s="284"/>
      <c r="W21" s="6"/>
    </row>
    <row r="22" spans="1:23" ht="30" customHeight="1">
      <c r="A22" s="53" t="s">
        <v>101</v>
      </c>
      <c r="B22" s="141">
        <v>2</v>
      </c>
      <c r="C22" s="141">
        <v>0</v>
      </c>
      <c r="D22" s="141">
        <v>1.5</v>
      </c>
      <c r="E22" s="142">
        <v>3</v>
      </c>
      <c r="F22" s="143">
        <v>1</v>
      </c>
      <c r="G22" s="144">
        <v>2</v>
      </c>
      <c r="H22" s="144">
        <v>0.5</v>
      </c>
      <c r="I22" s="144">
        <v>0</v>
      </c>
      <c r="J22" s="145">
        <v>0.25</v>
      </c>
      <c r="K22" s="146">
        <v>1.5</v>
      </c>
      <c r="L22" s="147">
        <v>0.5</v>
      </c>
      <c r="M22" s="147">
        <v>0.25</v>
      </c>
      <c r="N22" s="148">
        <v>0.5</v>
      </c>
      <c r="O22" s="149">
        <v>2</v>
      </c>
      <c r="P22" s="150">
        <v>0.5</v>
      </c>
      <c r="Q22" s="150">
        <v>0.5</v>
      </c>
      <c r="R22" s="150">
        <v>1</v>
      </c>
      <c r="S22" s="150">
        <v>0.5</v>
      </c>
      <c r="T22" s="102">
        <v>0</v>
      </c>
      <c r="U22" s="102">
        <v>0</v>
      </c>
      <c r="V22" s="151">
        <f>SUM(B22:U22)</f>
        <v>17.5</v>
      </c>
      <c r="W22" s="14"/>
    </row>
    <row r="23" spans="1:23" ht="30" customHeight="1">
      <c r="A23" s="54" t="s">
        <v>73</v>
      </c>
      <c r="B23" s="152">
        <v>0</v>
      </c>
      <c r="C23" s="152">
        <v>0</v>
      </c>
      <c r="D23" s="152">
        <v>0</v>
      </c>
      <c r="E23" s="153">
        <v>4</v>
      </c>
      <c r="F23" s="154">
        <v>2</v>
      </c>
      <c r="G23" s="155">
        <v>1</v>
      </c>
      <c r="H23" s="155">
        <v>1</v>
      </c>
      <c r="I23" s="155">
        <v>0.5</v>
      </c>
      <c r="J23" s="156">
        <v>0.5</v>
      </c>
      <c r="K23" s="157">
        <v>1</v>
      </c>
      <c r="L23" s="158">
        <v>1</v>
      </c>
      <c r="M23" s="158">
        <v>0.5</v>
      </c>
      <c r="N23" s="159">
        <v>0.5</v>
      </c>
      <c r="O23" s="160">
        <v>2</v>
      </c>
      <c r="P23" s="161">
        <v>1</v>
      </c>
      <c r="Q23" s="161">
        <v>0</v>
      </c>
      <c r="R23" s="161">
        <v>0.5</v>
      </c>
      <c r="S23" s="161">
        <v>0.5</v>
      </c>
      <c r="T23" s="114">
        <v>0</v>
      </c>
      <c r="U23" s="114">
        <v>0</v>
      </c>
      <c r="V23" s="162">
        <f>SUM(B23:U23)</f>
        <v>16</v>
      </c>
      <c r="W23" s="14"/>
    </row>
    <row r="24" spans="1:23" ht="30" customHeight="1">
      <c r="A24" s="54" t="s">
        <v>74</v>
      </c>
      <c r="B24" s="152">
        <v>0</v>
      </c>
      <c r="C24" s="152">
        <v>0.5</v>
      </c>
      <c r="D24" s="152">
        <v>1</v>
      </c>
      <c r="E24" s="153">
        <v>1</v>
      </c>
      <c r="F24" s="154">
        <v>1</v>
      </c>
      <c r="G24" s="155">
        <v>2</v>
      </c>
      <c r="H24" s="155">
        <v>1</v>
      </c>
      <c r="I24" s="155">
        <v>0</v>
      </c>
      <c r="J24" s="156">
        <v>0</v>
      </c>
      <c r="K24" s="157">
        <v>1.5</v>
      </c>
      <c r="L24" s="158">
        <v>0.5</v>
      </c>
      <c r="M24" s="158">
        <v>0</v>
      </c>
      <c r="N24" s="159">
        <v>0</v>
      </c>
      <c r="O24" s="160">
        <v>1</v>
      </c>
      <c r="P24" s="161">
        <v>0.5</v>
      </c>
      <c r="Q24" s="161">
        <v>0.5</v>
      </c>
      <c r="R24" s="161">
        <v>1</v>
      </c>
      <c r="S24" s="161">
        <v>0.5</v>
      </c>
      <c r="T24" s="114">
        <v>0</v>
      </c>
      <c r="U24" s="114">
        <v>0</v>
      </c>
      <c r="V24" s="162">
        <f>SUM(B24:U24)</f>
        <v>12</v>
      </c>
      <c r="W24" s="14"/>
    </row>
    <row r="25" spans="1:23" ht="30" customHeight="1">
      <c r="A25" s="54" t="s">
        <v>75</v>
      </c>
      <c r="B25" s="152">
        <v>0</v>
      </c>
      <c r="C25" s="152">
        <v>0.5</v>
      </c>
      <c r="D25" s="152">
        <v>1</v>
      </c>
      <c r="E25" s="153">
        <v>0</v>
      </c>
      <c r="F25" s="154">
        <v>1</v>
      </c>
      <c r="G25" s="155">
        <v>0</v>
      </c>
      <c r="H25" s="155">
        <v>1</v>
      </c>
      <c r="I25" s="155">
        <v>0</v>
      </c>
      <c r="J25" s="156">
        <v>0.5</v>
      </c>
      <c r="K25" s="157">
        <v>0</v>
      </c>
      <c r="L25" s="158">
        <v>0.5</v>
      </c>
      <c r="M25" s="158">
        <v>0</v>
      </c>
      <c r="N25" s="159">
        <v>0</v>
      </c>
      <c r="O25" s="160">
        <v>1</v>
      </c>
      <c r="P25" s="161">
        <v>1</v>
      </c>
      <c r="Q25" s="161">
        <v>0.5</v>
      </c>
      <c r="R25" s="161">
        <v>0</v>
      </c>
      <c r="S25" s="161">
        <v>0.5</v>
      </c>
      <c r="T25" s="114">
        <v>0</v>
      </c>
      <c r="U25" s="114">
        <v>0</v>
      </c>
      <c r="V25" s="162">
        <f>SUM(B25:U25)</f>
        <v>7.5</v>
      </c>
      <c r="W25" s="14"/>
    </row>
    <row r="26" spans="1:23" ht="30" customHeight="1" thickBot="1">
      <c r="A26" s="55" t="s">
        <v>76</v>
      </c>
      <c r="B26" s="163">
        <v>0</v>
      </c>
      <c r="C26" s="163">
        <v>0</v>
      </c>
      <c r="D26" s="163">
        <v>0</v>
      </c>
      <c r="E26" s="164">
        <v>2</v>
      </c>
      <c r="F26" s="165">
        <v>1</v>
      </c>
      <c r="G26" s="166">
        <v>1</v>
      </c>
      <c r="H26" s="166">
        <v>0.5</v>
      </c>
      <c r="I26" s="166">
        <v>0.5</v>
      </c>
      <c r="J26" s="167">
        <v>0</v>
      </c>
      <c r="K26" s="168">
        <v>1</v>
      </c>
      <c r="L26" s="169">
        <v>0.5</v>
      </c>
      <c r="M26" s="169">
        <v>0.5</v>
      </c>
      <c r="N26" s="170">
        <v>0</v>
      </c>
      <c r="O26" s="171">
        <v>1</v>
      </c>
      <c r="P26" s="172">
        <v>1</v>
      </c>
      <c r="Q26" s="172">
        <v>0.5</v>
      </c>
      <c r="R26" s="172">
        <v>0</v>
      </c>
      <c r="S26" s="172">
        <v>0.5</v>
      </c>
      <c r="T26" s="126">
        <v>0</v>
      </c>
      <c r="U26" s="126">
        <v>0</v>
      </c>
      <c r="V26" s="173">
        <f>SUM(B26:U26)</f>
        <v>10</v>
      </c>
      <c r="W26" s="14"/>
    </row>
    <row r="27" spans="1:23" ht="18" customHeight="1">
      <c r="A27" s="6"/>
      <c r="B27" s="16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4"/>
    </row>
    <row r="28" spans="1:23" ht="30" customHeight="1" thickBot="1">
      <c r="A28" s="9" t="s">
        <v>16</v>
      </c>
      <c r="G28" s="252"/>
      <c r="H28" s="252"/>
    </row>
    <row r="29" spans="1:23" ht="30" customHeight="1" thickBot="1">
      <c r="A29" s="56" t="s">
        <v>41</v>
      </c>
      <c r="B29" s="260" t="s">
        <v>43</v>
      </c>
      <c r="C29" s="261"/>
      <c r="D29" s="262" t="s">
        <v>65</v>
      </c>
      <c r="E29" s="261"/>
      <c r="F29" s="194" t="s">
        <v>103</v>
      </c>
      <c r="G29" s="262" t="s">
        <v>44</v>
      </c>
      <c r="H29" s="261"/>
      <c r="I29" s="52" t="s">
        <v>11</v>
      </c>
      <c r="J29" s="52" t="s">
        <v>48</v>
      </c>
      <c r="K29" s="52" t="s">
        <v>47</v>
      </c>
      <c r="L29" s="61" t="s">
        <v>45</v>
      </c>
    </row>
    <row r="30" spans="1:23" ht="30" customHeight="1">
      <c r="A30" s="57" t="str">
        <f>A22</f>
        <v>(株)○○建設</v>
      </c>
      <c r="B30" s="269">
        <f>$A$15+V22</f>
        <v>117.5</v>
      </c>
      <c r="C30" s="270"/>
      <c r="D30" s="298">
        <v>116500000</v>
      </c>
      <c r="E30" s="299"/>
      <c r="F30" s="193" t="str">
        <f>IF(B30=100,"辞退",IF(D30="","辞退",IF(D30&gt;L$5,"超過","○")))</f>
        <v>○</v>
      </c>
      <c r="G30" s="292">
        <f>IF(F30="○",ROUND(B30/(D30/1000000),5),"-")</f>
        <v>1.00858</v>
      </c>
      <c r="H30" s="293"/>
      <c r="I30" s="62">
        <f>IF(B30=100,"-",RANK(B30,$B$30:$C$34))</f>
        <v>1</v>
      </c>
      <c r="J30" s="63">
        <f>IF(F30="○",RANK(D30,$D$30:$E$34,1),"-")</f>
        <v>2</v>
      </c>
      <c r="K30" s="62">
        <f>IF(F30="○",RANK(G30,$G$30:$H$34,0),"-")</f>
        <v>1</v>
      </c>
      <c r="L30" s="64" t="str">
        <f>IF(K30=1,"○"," ")</f>
        <v>○</v>
      </c>
    </row>
    <row r="31" spans="1:23" ht="30" customHeight="1">
      <c r="A31" s="54" t="str">
        <f>A23</f>
        <v>○×橋梁(株)</v>
      </c>
      <c r="B31" s="239">
        <f>$A$15+V23</f>
        <v>116</v>
      </c>
      <c r="C31" s="240"/>
      <c r="D31" s="300">
        <v>116400000</v>
      </c>
      <c r="E31" s="301"/>
      <c r="F31" s="192" t="str">
        <f t="shared" ref="F31:F34" si="7">IF(B31=100,"辞退",IF(D31="","辞退",IF(D31&gt;L$5,"超過","○")))</f>
        <v>○</v>
      </c>
      <c r="G31" s="294">
        <f t="shared" ref="G31:G34" si="8">IF(F31="○",ROUND(B31/(D31/1000000),5),"-")</f>
        <v>0.99656</v>
      </c>
      <c r="H31" s="295"/>
      <c r="I31" s="63">
        <f t="shared" ref="I31:I34" si="9">IF(B31=100,"-",RANK(B31,$B$30:$C$34))</f>
        <v>2</v>
      </c>
      <c r="J31" s="63">
        <f>IF(F31="○",RANK(D31,$D$30:$E$34,1),"-")</f>
        <v>1</v>
      </c>
      <c r="K31" s="63">
        <f t="shared" ref="K31:K34" si="10">IF(F31="○",RANK(G31,$G$30:$H$34,0),"-")</f>
        <v>2</v>
      </c>
      <c r="L31" s="65" t="str">
        <f t="shared" ref="L31:L34" si="11">IF(K31=1,"○"," ")</f>
        <v xml:space="preserve"> </v>
      </c>
    </row>
    <row r="32" spans="1:23" ht="30" customHeight="1">
      <c r="A32" s="54" t="str">
        <f>A24</f>
        <v>○×建設(株)</v>
      </c>
      <c r="B32" s="239">
        <f>$A$15+V24</f>
        <v>112</v>
      </c>
      <c r="C32" s="240"/>
      <c r="D32" s="300"/>
      <c r="E32" s="301"/>
      <c r="F32" s="192" t="str">
        <f t="shared" si="7"/>
        <v>辞退</v>
      </c>
      <c r="G32" s="294" t="str">
        <f t="shared" si="8"/>
        <v>-</v>
      </c>
      <c r="H32" s="295"/>
      <c r="I32" s="63">
        <f t="shared" si="9"/>
        <v>3</v>
      </c>
      <c r="J32" s="63" t="str">
        <f>IF(F32="○",RANK(D32,$D$30:$E$34,1),"-")</f>
        <v>-</v>
      </c>
      <c r="K32" s="63" t="str">
        <f t="shared" si="10"/>
        <v>-</v>
      </c>
      <c r="L32" s="65" t="str">
        <f t="shared" si="11"/>
        <v xml:space="preserve"> </v>
      </c>
    </row>
    <row r="33" spans="1:23" ht="30" customHeight="1">
      <c r="A33" s="54" t="str">
        <f>A25</f>
        <v>(株)◆◆建設</v>
      </c>
      <c r="B33" s="239">
        <f>$A$15+V25</f>
        <v>107.5</v>
      </c>
      <c r="C33" s="240"/>
      <c r="D33" s="300">
        <v>122000000</v>
      </c>
      <c r="E33" s="301"/>
      <c r="F33" s="192" t="str">
        <f t="shared" si="7"/>
        <v>○</v>
      </c>
      <c r="G33" s="294">
        <f t="shared" si="8"/>
        <v>0.88114999999999999</v>
      </c>
      <c r="H33" s="295"/>
      <c r="I33" s="63">
        <f t="shared" si="9"/>
        <v>5</v>
      </c>
      <c r="J33" s="63">
        <f>IF(F33="○",RANK(D33,$D$30:$E$34,1),"-")</f>
        <v>3</v>
      </c>
      <c r="K33" s="63">
        <f t="shared" si="10"/>
        <v>3</v>
      </c>
      <c r="L33" s="65" t="str">
        <f t="shared" si="11"/>
        <v xml:space="preserve"> </v>
      </c>
    </row>
    <row r="34" spans="1:23" ht="30" customHeight="1" thickBot="1">
      <c r="A34" s="58" t="str">
        <f>A26</f>
        <v>××橋梁工事(株)</v>
      </c>
      <c r="B34" s="290">
        <f>$A$15+V26</f>
        <v>110</v>
      </c>
      <c r="C34" s="291"/>
      <c r="D34" s="302">
        <v>145500000</v>
      </c>
      <c r="E34" s="303"/>
      <c r="F34" s="195" t="str">
        <f t="shared" si="7"/>
        <v>超過</v>
      </c>
      <c r="G34" s="296" t="str">
        <f t="shared" si="8"/>
        <v>-</v>
      </c>
      <c r="H34" s="297"/>
      <c r="I34" s="66">
        <f t="shared" si="9"/>
        <v>4</v>
      </c>
      <c r="J34" s="66" t="str">
        <f>IF(F34="○",RANK(D34,$D$30:$E$34,1),"-")</f>
        <v>-</v>
      </c>
      <c r="K34" s="66" t="str">
        <f t="shared" si="10"/>
        <v>-</v>
      </c>
      <c r="L34" s="67" t="str">
        <f t="shared" si="11"/>
        <v xml:space="preserve"> </v>
      </c>
    </row>
    <row r="35" spans="1:23" ht="30" customHeight="1">
      <c r="A35" s="17" t="s">
        <v>46</v>
      </c>
      <c r="B35" s="68"/>
      <c r="C35" s="69"/>
      <c r="D35" s="69"/>
      <c r="E35" s="70"/>
      <c r="F35" s="70"/>
      <c r="G35" s="49"/>
      <c r="H35" s="71"/>
      <c r="V35" s="20" t="s">
        <v>79</v>
      </c>
      <c r="W35" s="21" t="s">
        <v>80</v>
      </c>
    </row>
    <row r="36" spans="1:23" ht="24" customHeight="1" thickBot="1">
      <c r="A36" s="6"/>
      <c r="B36" s="68"/>
      <c r="C36" s="69"/>
      <c r="D36" s="69"/>
      <c r="E36" s="70"/>
      <c r="F36" s="70"/>
      <c r="G36" s="49"/>
      <c r="H36" s="71"/>
      <c r="V36" s="72" t="s">
        <v>81</v>
      </c>
      <c r="W36" s="73" t="s">
        <v>82</v>
      </c>
    </row>
    <row r="37" spans="1:23" ht="9" customHeight="1">
      <c r="A37" s="6"/>
      <c r="B37" s="68"/>
      <c r="C37" s="69"/>
      <c r="D37" s="69"/>
      <c r="E37" s="70"/>
      <c r="F37" s="70"/>
      <c r="G37" s="49"/>
      <c r="H37" s="71"/>
    </row>
    <row r="38" spans="1:23" ht="13.5" customHeight="1">
      <c r="A38" s="19" t="s">
        <v>78</v>
      </c>
      <c r="B38" s="74">
        <v>2</v>
      </c>
      <c r="C38" s="74">
        <v>0.5</v>
      </c>
      <c r="D38" s="74">
        <v>1.5</v>
      </c>
      <c r="E38" s="74">
        <v>5</v>
      </c>
      <c r="F38" s="74">
        <v>2</v>
      </c>
      <c r="G38" s="74">
        <v>2</v>
      </c>
      <c r="H38" s="74">
        <v>1</v>
      </c>
      <c r="I38" s="74">
        <v>0.5</v>
      </c>
      <c r="J38" s="74">
        <v>0.5</v>
      </c>
      <c r="K38" s="74">
        <v>1.5</v>
      </c>
      <c r="L38" s="74">
        <v>1</v>
      </c>
      <c r="M38" s="74">
        <v>0.5</v>
      </c>
      <c r="N38" s="74">
        <v>1</v>
      </c>
      <c r="O38" s="74">
        <v>2</v>
      </c>
      <c r="P38" s="74">
        <v>1</v>
      </c>
      <c r="Q38" s="74">
        <v>1</v>
      </c>
      <c r="R38" s="74">
        <v>1</v>
      </c>
      <c r="S38" s="74">
        <v>1</v>
      </c>
      <c r="T38" s="74">
        <v>0</v>
      </c>
      <c r="U38" s="74">
        <v>0</v>
      </c>
      <c r="V38" s="278"/>
    </row>
    <row r="39" spans="1:23" ht="13.5" customHeight="1">
      <c r="A39" s="19" t="s">
        <v>77</v>
      </c>
      <c r="B39" s="74">
        <v>0</v>
      </c>
      <c r="C39" s="74">
        <v>0</v>
      </c>
      <c r="D39" s="74">
        <v>1</v>
      </c>
      <c r="E39" s="74">
        <v>4</v>
      </c>
      <c r="F39" s="74">
        <v>1</v>
      </c>
      <c r="G39" s="74">
        <v>1</v>
      </c>
      <c r="H39" s="74">
        <v>0.5</v>
      </c>
      <c r="I39" s="74">
        <v>0</v>
      </c>
      <c r="J39" s="74">
        <v>0.25</v>
      </c>
      <c r="K39" s="74">
        <v>1</v>
      </c>
      <c r="L39" s="74">
        <v>0.5</v>
      </c>
      <c r="M39" s="74">
        <v>0.25</v>
      </c>
      <c r="N39" s="74">
        <v>0.75</v>
      </c>
      <c r="O39" s="74">
        <v>1</v>
      </c>
      <c r="P39" s="74">
        <v>0.5</v>
      </c>
      <c r="Q39" s="74">
        <v>0.5</v>
      </c>
      <c r="R39" s="74">
        <v>0.5</v>
      </c>
      <c r="S39" s="74">
        <v>0.5</v>
      </c>
      <c r="T39" s="74">
        <v>0</v>
      </c>
      <c r="U39" s="74">
        <v>0</v>
      </c>
      <c r="V39" s="278"/>
    </row>
    <row r="40" spans="1:23" ht="13.5" customHeight="1">
      <c r="A40" s="6"/>
      <c r="B40" s="74">
        <v>-2</v>
      </c>
      <c r="C40" s="74"/>
      <c r="D40" s="74">
        <v>0</v>
      </c>
      <c r="E40" s="74">
        <v>3</v>
      </c>
      <c r="F40" s="74">
        <v>0</v>
      </c>
      <c r="G40" s="74">
        <v>0</v>
      </c>
      <c r="H40" s="74">
        <v>0</v>
      </c>
      <c r="I40" s="74"/>
      <c r="J40" s="74">
        <v>0</v>
      </c>
      <c r="K40" s="74">
        <v>0</v>
      </c>
      <c r="L40" s="74">
        <v>0</v>
      </c>
      <c r="M40" s="74">
        <v>0</v>
      </c>
      <c r="N40" s="74">
        <v>0.5</v>
      </c>
      <c r="O40" s="74">
        <v>0</v>
      </c>
      <c r="P40" s="74">
        <v>0</v>
      </c>
      <c r="Q40" s="74">
        <v>0</v>
      </c>
      <c r="R40" s="74">
        <v>0</v>
      </c>
      <c r="S40" s="74">
        <v>0</v>
      </c>
      <c r="T40" s="74">
        <v>0</v>
      </c>
      <c r="U40" s="74">
        <v>0</v>
      </c>
      <c r="V40" s="271"/>
    </row>
    <row r="41" spans="1:23" ht="13.5" customHeight="1">
      <c r="A41" s="6"/>
      <c r="B41" s="74"/>
      <c r="C41" s="74"/>
      <c r="D41" s="74"/>
      <c r="E41" s="74">
        <v>2</v>
      </c>
      <c r="F41" s="74"/>
      <c r="G41" s="74"/>
      <c r="H41" s="74"/>
      <c r="I41" s="74"/>
      <c r="J41" s="74"/>
      <c r="K41" s="74"/>
      <c r="L41" s="74"/>
      <c r="M41" s="74"/>
      <c r="N41" s="74">
        <v>0.25</v>
      </c>
      <c r="O41" s="74"/>
      <c r="P41" s="74"/>
      <c r="Q41" s="74"/>
      <c r="R41" s="74"/>
      <c r="S41" s="74"/>
      <c r="T41" s="74"/>
      <c r="U41" s="74"/>
      <c r="V41" s="271"/>
    </row>
    <row r="42" spans="1:23" ht="13.5" customHeight="1">
      <c r="A42" s="6"/>
      <c r="B42" s="74"/>
      <c r="C42" s="74"/>
      <c r="D42" s="74"/>
      <c r="E42" s="74">
        <v>1</v>
      </c>
      <c r="F42" s="74"/>
      <c r="G42" s="74"/>
      <c r="H42" s="74"/>
      <c r="I42" s="74"/>
      <c r="J42" s="74"/>
      <c r="K42" s="74"/>
      <c r="L42" s="74"/>
      <c r="M42" s="74"/>
      <c r="N42" s="74">
        <v>0</v>
      </c>
      <c r="O42" s="74"/>
      <c r="P42" s="74"/>
      <c r="Q42" s="74"/>
      <c r="R42" s="74"/>
      <c r="S42" s="74"/>
      <c r="T42" s="74"/>
      <c r="U42" s="74"/>
      <c r="V42" s="271"/>
    </row>
    <row r="43" spans="1:23" ht="17.25">
      <c r="A43" s="18"/>
      <c r="B43" s="75"/>
      <c r="C43" s="75"/>
      <c r="D43" s="75"/>
      <c r="E43" s="74">
        <v>0</v>
      </c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18"/>
    </row>
    <row r="44" spans="1:23">
      <c r="A44" s="6"/>
    </row>
    <row r="45" spans="1:23">
      <c r="A45" s="6"/>
    </row>
  </sheetData>
  <mergeCells count="91">
    <mergeCell ref="V1:W1"/>
    <mergeCell ref="E2:L2"/>
    <mergeCell ref="M2:N2"/>
    <mergeCell ref="C4:E4"/>
    <mergeCell ref="F4:H4"/>
    <mergeCell ref="I4:K4"/>
    <mergeCell ref="L4:M4"/>
    <mergeCell ref="O4:P4"/>
    <mergeCell ref="R4:S4"/>
    <mergeCell ref="W10:W14"/>
    <mergeCell ref="B11:U11"/>
    <mergeCell ref="V11:V14"/>
    <mergeCell ref="B12:E12"/>
    <mergeCell ref="F12:J12"/>
    <mergeCell ref="G13:G14"/>
    <mergeCell ref="H13:H14"/>
    <mergeCell ref="I13:I14"/>
    <mergeCell ref="J13:J14"/>
    <mergeCell ref="K13:K14"/>
    <mergeCell ref="R13:R14"/>
    <mergeCell ref="S13:S14"/>
    <mergeCell ref="U13:U14"/>
    <mergeCell ref="T13:T14"/>
    <mergeCell ref="O5:P7"/>
    <mergeCell ref="R5:S7"/>
    <mergeCell ref="U9:V9"/>
    <mergeCell ref="A10:A14"/>
    <mergeCell ref="B10:V10"/>
    <mergeCell ref="A5:A7"/>
    <mergeCell ref="B5:B7"/>
    <mergeCell ref="C5:E7"/>
    <mergeCell ref="F5:H7"/>
    <mergeCell ref="I5:K7"/>
    <mergeCell ref="L5:M7"/>
    <mergeCell ref="K12:N12"/>
    <mergeCell ref="O12:U12"/>
    <mergeCell ref="B13:C13"/>
    <mergeCell ref="E13:E14"/>
    <mergeCell ref="F13:F14"/>
    <mergeCell ref="V18:V21"/>
    <mergeCell ref="B19:E19"/>
    <mergeCell ref="F19:J19"/>
    <mergeCell ref="K19:N19"/>
    <mergeCell ref="O19:U19"/>
    <mergeCell ref="P20:P21"/>
    <mergeCell ref="Q20:Q21"/>
    <mergeCell ref="R20:R21"/>
    <mergeCell ref="S20:S21"/>
    <mergeCell ref="U20:U21"/>
    <mergeCell ref="T20:T21"/>
    <mergeCell ref="A18:A21"/>
    <mergeCell ref="B18:U18"/>
    <mergeCell ref="L13:L14"/>
    <mergeCell ref="M13:M14"/>
    <mergeCell ref="N13:N14"/>
    <mergeCell ref="O13:O14"/>
    <mergeCell ref="P13:P14"/>
    <mergeCell ref="Q13:Q14"/>
    <mergeCell ref="N20:N21"/>
    <mergeCell ref="O20:O21"/>
    <mergeCell ref="B20:C20"/>
    <mergeCell ref="E20:E21"/>
    <mergeCell ref="F20:F21"/>
    <mergeCell ref="G20:G21"/>
    <mergeCell ref="H20:H21"/>
    <mergeCell ref="I20:I21"/>
    <mergeCell ref="G28:H28"/>
    <mergeCell ref="J20:J21"/>
    <mergeCell ref="K20:K21"/>
    <mergeCell ref="L20:L21"/>
    <mergeCell ref="M20:M21"/>
    <mergeCell ref="D29:E29"/>
    <mergeCell ref="G29:H29"/>
    <mergeCell ref="B30:C30"/>
    <mergeCell ref="D30:E30"/>
    <mergeCell ref="G30:H30"/>
    <mergeCell ref="B29:C29"/>
    <mergeCell ref="V38:V39"/>
    <mergeCell ref="V40:V42"/>
    <mergeCell ref="B33:C33"/>
    <mergeCell ref="D33:E33"/>
    <mergeCell ref="G33:H33"/>
    <mergeCell ref="B34:C34"/>
    <mergeCell ref="D34:E34"/>
    <mergeCell ref="G34:H34"/>
    <mergeCell ref="B31:C31"/>
    <mergeCell ref="D31:E31"/>
    <mergeCell ref="G31:H31"/>
    <mergeCell ref="B32:C32"/>
    <mergeCell ref="D32:E32"/>
    <mergeCell ref="G32:H32"/>
  </mergeCells>
  <phoneticPr fontId="2"/>
  <dataValidations count="35">
    <dataValidation type="list" allowBlank="1" showInputMessage="1" showErrorMessage="1" sqref="M22:M26" xr:uid="{AD5B1566-8057-4E71-A0F4-6E0774D52895}">
      <formula1>$M$38:$M$43</formula1>
    </dataValidation>
    <dataValidation type="list" allowBlank="1" showInputMessage="1" showErrorMessage="1" sqref="M2:N2" xr:uid="{63F2435D-2402-4D6F-8E43-6FC8C2C299AA}">
      <formula1>$Y$2:$Y$4</formula1>
    </dataValidation>
    <dataValidation type="list" allowBlank="1" showInputMessage="1" showErrorMessage="1" sqref="U22:U26" xr:uid="{BB5AD79D-1849-470B-82EB-6F2BDD6DB19F}">
      <formula1>$U$38:$U$43</formula1>
    </dataValidation>
    <dataValidation type="list" allowBlank="1" showInputMessage="1" showErrorMessage="1" sqref="Q22:Q26" xr:uid="{D525B1A2-D80E-4451-92C1-0D407E80E65D}">
      <formula1>$Q$38:$Q$43</formula1>
    </dataValidation>
    <dataValidation type="list" allowBlank="1" showInputMessage="1" showErrorMessage="1" sqref="P22:P26" xr:uid="{AB14D0D1-B72F-4824-8FFF-93A664D7F882}">
      <formula1>$P$38:$P$43</formula1>
    </dataValidation>
    <dataValidation type="list" allowBlank="1" showInputMessage="1" showErrorMessage="1" sqref="O22:O26" xr:uid="{76458745-B768-41CD-8442-8A571516AF02}">
      <formula1>$O$38:$O$43</formula1>
    </dataValidation>
    <dataValidation type="list" allowBlank="1" showInputMessage="1" showErrorMessage="1" sqref="L22:L26 N22:N26" xr:uid="{353BBD4A-BD15-4619-84DA-4C95A6CFE381}">
      <formula1>$L$38:$L$43</formula1>
    </dataValidation>
    <dataValidation type="list" allowBlank="1" showInputMessage="1" showErrorMessage="1" sqref="K22:K26" xr:uid="{35A37AAF-745E-42CA-9041-3FFCA9BBFC5E}">
      <formula1>$K$38:$K$43</formula1>
    </dataValidation>
    <dataValidation type="list" allowBlank="1" showInputMessage="1" showErrorMessage="1" sqref="J22:J26" xr:uid="{CBE164CD-5872-44AB-A3E3-F3DD7896C4E2}">
      <formula1>$J$38:$J$43</formula1>
    </dataValidation>
    <dataValidation type="list" allowBlank="1" showInputMessage="1" showErrorMessage="1" sqref="I22:I26" xr:uid="{F8F5172C-5DF0-42FA-B734-C2BEFD89AACC}">
      <formula1>$I$38:$I$43</formula1>
    </dataValidation>
    <dataValidation type="list" allowBlank="1" showInputMessage="1" showErrorMessage="1" sqref="H22:H26" xr:uid="{34B2677A-74D8-4956-A67F-96051ABFA37E}">
      <formula1>$H$38:$H$43</formula1>
    </dataValidation>
    <dataValidation type="list" allowBlank="1" showInputMessage="1" showErrorMessage="1" sqref="G22:G26" xr:uid="{C6E7FCFF-41AF-4E84-A406-FBCDBB9D6311}">
      <formula1>$G$38:$G$43</formula1>
    </dataValidation>
    <dataValidation type="list" allowBlank="1" showInputMessage="1" showErrorMessage="1" sqref="F22:F26" xr:uid="{B30237A2-4E8F-4A3E-BC76-6DA9F0307306}">
      <formula1>$F$38:$F$43</formula1>
    </dataValidation>
    <dataValidation type="list" allowBlank="1" showInputMessage="1" showErrorMessage="1" sqref="E22:E26" xr:uid="{9D649FBD-B78C-4763-B33E-B9A2BAEF9614}">
      <formula1>$E$38:$E$43</formula1>
    </dataValidation>
    <dataValidation type="list" allowBlank="1" showInputMessage="1" showErrorMessage="1" sqref="D22:D26" xr:uid="{295C3BD7-30F3-4F34-A087-D2FF80DCC34E}">
      <formula1>$D$38:$D$43</formula1>
    </dataValidation>
    <dataValidation type="list" allowBlank="1" showInputMessage="1" showErrorMessage="1" sqref="C22:C26" xr:uid="{BC634B1B-5ED4-4791-B5F0-A3248A94EFC7}">
      <formula1>$C$38:$C$43</formula1>
    </dataValidation>
    <dataValidation type="list" allowBlank="1" showInputMessage="1" showErrorMessage="1" sqref="B22:B26" xr:uid="{A19AE7B9-EA33-42CF-A32A-EE410E97D553}">
      <formula1>$B$38:$B$43</formula1>
    </dataValidation>
    <dataValidation type="list" allowBlank="1" showInputMessage="1" showErrorMessage="1" sqref="S22:S26" xr:uid="{DE3534BA-3D86-4640-B74C-B3CEA990FED3}">
      <formula1>$S$38:$S$43</formula1>
    </dataValidation>
    <dataValidation type="list" allowBlank="1" showInputMessage="1" showErrorMessage="1" sqref="P27" xr:uid="{FC344B8E-FC8C-4B34-A5F9-D2D96D36AA33}">
      <formula1>$P$38:$P$42</formula1>
    </dataValidation>
    <dataValidation type="list" allowBlank="1" showInputMessage="1" showErrorMessage="1" sqref="O27" xr:uid="{5ADFFE4E-38B9-4078-B0E6-C065F3BF4290}">
      <formula1>$O$38:$O$42</formula1>
    </dataValidation>
    <dataValidation type="list" allowBlank="1" showInputMessage="1" showErrorMessage="1" sqref="N27" xr:uid="{061D5F6B-6875-40AF-8438-A250E4F4DC0C}">
      <formula1>$N$38:$N$42</formula1>
    </dataValidation>
    <dataValidation type="list" allowBlank="1" showInputMessage="1" showErrorMessage="1" sqref="Q27:R27" xr:uid="{A0CA72DF-FDC5-4DE0-A56D-D81C0057C289}">
      <formula1>$Q$38:$Q$42</formula1>
    </dataValidation>
    <dataValidation type="list" allowBlank="1" showInputMessage="1" showErrorMessage="1" sqref="L27:M27" xr:uid="{9B046F58-E39F-4FFB-9A8A-F246346B1C50}">
      <formula1>$L$38:$L$42</formula1>
    </dataValidation>
    <dataValidation type="list" allowBlank="1" showInputMessage="1" showErrorMessage="1" sqref="K27" xr:uid="{A4C51E0D-56FA-4D91-96C8-0E2AC46E5046}">
      <formula1>$K$38:$K$42</formula1>
    </dataValidation>
    <dataValidation type="list" allowBlank="1" showInputMessage="1" showErrorMessage="1" sqref="J27" xr:uid="{E6D40B5C-7582-4905-8E05-3E2A63D90893}">
      <formula1>$J$38:$J$42</formula1>
    </dataValidation>
    <dataValidation type="list" allowBlank="1" showInputMessage="1" showErrorMessage="1" sqref="I27" xr:uid="{EE556EF9-1D9A-436A-9F98-F5B7FF394F6E}">
      <formula1>$I$38:$I$42</formula1>
    </dataValidation>
    <dataValidation type="list" allowBlank="1" showInputMessage="1" showErrorMessage="1" sqref="H27" xr:uid="{8DF66192-5B63-411A-9B01-D64B0F4BD968}">
      <formula1>$H$38:$H$42</formula1>
    </dataValidation>
    <dataValidation type="list" allowBlank="1" showInputMessage="1" showErrorMessage="1" sqref="G27" xr:uid="{2846554E-9696-4F0C-A6DA-DC7AD91217CD}">
      <formula1>$G$38:$G$42</formula1>
    </dataValidation>
    <dataValidation type="list" allowBlank="1" showInputMessage="1" showErrorMessage="1" sqref="F27" xr:uid="{12A11EF6-A054-45FB-B7AD-3742AFB05054}">
      <formula1>$F$38:$F$42</formula1>
    </dataValidation>
    <dataValidation type="list" allowBlank="1" showInputMessage="1" showErrorMessage="1" sqref="E27" xr:uid="{91C089A6-3F47-41AB-AB34-F72833C1AF3A}">
      <formula1>$E$38:$E$42</formula1>
    </dataValidation>
    <dataValidation type="list" allowBlank="1" showInputMessage="1" showErrorMessage="1" sqref="D27" xr:uid="{EB6A081A-4C46-4509-933E-50CA5E10D3E3}">
      <formula1>$D$38:$D$42</formula1>
    </dataValidation>
    <dataValidation type="list" allowBlank="1" showInputMessage="1" showErrorMessage="1" sqref="B27" xr:uid="{D4CB8826-ACCE-471C-A33E-77F984B57F9A}">
      <formula1>$B$38:$B$42</formula1>
    </dataValidation>
    <dataValidation type="list" allowBlank="1" showInputMessage="1" showErrorMessage="1" sqref="C27" xr:uid="{FD4C0DF4-F0BA-41A1-8E53-434C3F75A375}">
      <formula1>$C$38:$C$42</formula1>
    </dataValidation>
    <dataValidation type="list" allowBlank="1" showInputMessage="1" showErrorMessage="1" sqref="R22:R26" xr:uid="{A79C5DD9-1B3A-443E-B43C-AABF32BEABBC}">
      <formula1>$R$38:$R$43</formula1>
    </dataValidation>
    <dataValidation type="list" allowBlank="1" showInputMessage="1" showErrorMessage="1" sqref="T22:T26" xr:uid="{D0BA91AB-7A8F-49A5-831C-49B6098CF52D}">
      <formula1>$T$38:$T$43</formula1>
    </dataValidation>
  </dataValidations>
  <printOptions horizontalCentered="1"/>
  <pageMargins left="0.39370078740157483" right="0.39370078740157483" top="0.78740157480314965" bottom="0.78740157480314965" header="0.59055118110236227" footer="0.59055118110236227"/>
  <pageSetup paperSize="9" scale="47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様式３ </vt:lpstr>
      <vt:lpstr>様式４</vt:lpstr>
      <vt:lpstr>様式３  (記載例)</vt:lpstr>
      <vt:lpstr>様式４（記載例）</vt:lpstr>
      <vt:lpstr>'様式３ '!Print_Area</vt:lpstr>
      <vt:lpstr>'様式３  (記載例)'!Print_Area</vt:lpstr>
      <vt:lpstr>様式４!Print_Area</vt:lpstr>
      <vt:lpstr>'様式４（記載例）'!Print_Area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p31663</dc:creator>
  <cp:lastModifiedBy>松井 智一</cp:lastModifiedBy>
  <cp:lastPrinted>2025-01-14T01:47:04Z</cp:lastPrinted>
  <dcterms:created xsi:type="dcterms:W3CDTF">2007-04-10T01:41:42Z</dcterms:created>
  <dcterms:modified xsi:type="dcterms:W3CDTF">2025-12-18T02:14:47Z</dcterms:modified>
</cp:coreProperties>
</file>